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28822D5D-CAFE-4490-80A7-FF52EC8556E1}" xr6:coauthVersionLast="45" xr6:coauthVersionMax="45" xr10:uidLastSave="{00000000-0000-0000-0000-000000000000}"/>
  <bookViews>
    <workbookView xWindow="-108" yWindow="-108" windowWidth="23256" windowHeight="12576" xr2:uid="{20BEBDF1-357B-4FDC-AFD6-6A9FAE9AD155}"/>
  </bookViews>
  <sheets>
    <sheet name="Hoja1" sheetId="1" r:id="rId1"/>
  </sheets>
  <definedNames>
    <definedName name="_xlnm.Print_Area" localSheetId="0">Hoja1!$A$2:$F$552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9" i="1" l="1"/>
  <c r="C549" i="1"/>
  <c r="B549" i="1"/>
  <c r="D534" i="1"/>
  <c r="D512" i="1"/>
  <c r="D500" i="1"/>
  <c r="D492" i="1"/>
  <c r="B479" i="1"/>
  <c r="B473" i="1"/>
  <c r="C465" i="1"/>
  <c r="B465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C437" i="1"/>
  <c r="B437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C407" i="1"/>
  <c r="B407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B382" i="1"/>
  <c r="B268" i="1"/>
  <c r="B222" i="1"/>
  <c r="B212" i="1"/>
  <c r="B196" i="1"/>
  <c r="E188" i="1"/>
  <c r="D188" i="1"/>
  <c r="C188" i="1"/>
  <c r="B188" i="1"/>
  <c r="B165" i="1"/>
  <c r="B155" i="1"/>
  <c r="C147" i="1"/>
  <c r="B147" i="1"/>
  <c r="D145" i="1"/>
  <c r="D147" i="1" s="1"/>
  <c r="D141" i="1"/>
  <c r="C136" i="1"/>
  <c r="B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C117" i="1"/>
  <c r="B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C89" i="1"/>
  <c r="B89" i="1"/>
  <c r="D88" i="1"/>
  <c r="D87" i="1"/>
  <c r="D86" i="1"/>
  <c r="B78" i="1"/>
  <c r="B69" i="1"/>
  <c r="B58" i="1"/>
  <c r="D47" i="1"/>
  <c r="C47" i="1"/>
  <c r="B45" i="1"/>
  <c r="B43" i="1"/>
  <c r="B41" i="1"/>
  <c r="E39" i="1"/>
  <c r="B39" i="1" s="1"/>
  <c r="D35" i="1"/>
  <c r="C35" i="1"/>
  <c r="B35" i="1"/>
  <c r="D23" i="1"/>
  <c r="B23" i="1"/>
  <c r="E47" i="1" l="1"/>
  <c r="D505" i="1"/>
  <c r="D437" i="1"/>
  <c r="B137" i="1"/>
  <c r="B481" i="1"/>
  <c r="D89" i="1"/>
  <c r="D465" i="1"/>
  <c r="B47" i="1"/>
  <c r="D117" i="1"/>
  <c r="C137" i="1"/>
  <c r="D136" i="1"/>
  <c r="D407" i="1"/>
  <c r="D542" i="1"/>
  <c r="D137" i="1" l="1"/>
</calcChain>
</file>

<file path=xl/sharedStrings.xml><?xml version="1.0" encoding="utf-8"?>
<sst xmlns="http://schemas.openxmlformats.org/spreadsheetml/2006/main" count="458" uniqueCount="406">
  <si>
    <t xml:space="preserve">NOTAS A LOS ESTADOS FINANCIEROS </t>
  </si>
  <si>
    <t>Al 31 de diciembre del 2019</t>
  </si>
  <si>
    <t>Ente Público:</t>
  </si>
  <si>
    <t>UNIVERSIDAD POLITÉCNICA DE JUVENTINO ROSAS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</si>
  <si>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</si>
  <si>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</si>
  <si>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</si>
  <si>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</si>
  <si>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</si>
  <si>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</si>
  <si>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</si>
  <si>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</si>
  <si>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</si>
  <si>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</si>
  <si>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</si>
  <si>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</si>
  <si>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</si>
  <si>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</si>
  <si>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</si>
  <si>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</si>
  <si>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</si>
  <si>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</si>
  <si>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</si>
  <si>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</si>
  <si>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</si>
  <si>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</si>
  <si>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</si>
  <si>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</si>
  <si>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</si>
  <si>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</si>
  <si>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</si>
  <si>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</si>
  <si>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</si>
  <si>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</si>
  <si>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</si>
  <si>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</si>
  <si>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</si>
  <si>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</si>
  <si>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</si>
  <si>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</si>
  <si>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</si>
  <si>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</si>
  <si>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</si>
  <si>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</si>
  <si>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</si>
  <si>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</si>
  <si>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</si>
  <si>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</si>
  <si>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</si>
  <si>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</si>
  <si>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</si>
  <si>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</si>
  <si>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</si>
  <si>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</si>
  <si>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</si>
  <si>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</si>
  <si>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</si>
  <si>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</si>
  <si>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</si>
  <si>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</si>
  <si>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</si>
  <si>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</si>
  <si>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</si>
  <si>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</si>
  <si>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</si>
  <si>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</si>
  <si>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</si>
  <si>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</si>
  <si>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</si>
  <si>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</si>
  <si>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</si>
  <si>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</si>
  <si>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</si>
  <si>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</si>
  <si>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</si>
  <si>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</si>
  <si>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</si>
  <si>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</si>
  <si>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</si>
  <si>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</si>
  <si>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</si>
  <si>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</si>
  <si>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</si>
  <si>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</si>
  <si>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</si>
  <si>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</si>
  <si>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</si>
  <si>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</si>
  <si>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</si>
  <si>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</si>
  <si>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</si>
  <si>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</si>
  <si>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</si>
  <si>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</si>
  <si>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</si>
  <si>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</si>
  <si>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</si>
  <si>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</si>
  <si>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</si>
  <si>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</si>
  <si>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</si>
  <si>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</si>
  <si>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</si>
  <si>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</si>
  <si>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</si>
  <si>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</si>
  <si>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</si>
  <si>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</si>
  <si>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</si>
  <si>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</si>
  <si>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</si>
  <si>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</si>
  <si>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</si>
  <si>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</si>
  <si>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</si>
  <si>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</si>
  <si>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</si>
  <si>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</si>
  <si>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</si>
  <si>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</si>
  <si>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</si>
  <si>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</si>
  <si>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</si>
  <si>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</si>
  <si>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</si>
  <si>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</si>
  <si>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</si>
  <si>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</si>
  <si>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</si>
  <si>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</si>
  <si>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</si>
  <si>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</si>
  <si>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</si>
  <si>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</si>
  <si>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</si>
  <si>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</si>
  <si>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</si>
  <si>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</si>
  <si>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</si>
  <si>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4173730403  EXAMEN DE INGLÉS</t>
  </si>
  <si>
    <t>4173730501  GESTORIA DE TITULACION</t>
  </si>
  <si>
    <t>4173730503  GESTORÍA POR CERTIFICACIÓN</t>
  </si>
  <si>
    <t>4173730602  REEXPEDICION DE CREDENCIAL</t>
  </si>
  <si>
    <t>4173730901  POR CONCEPTO DE FICHAS</t>
  </si>
  <si>
    <t>4173730910  APOYO ECONÓMICO PARA</t>
  </si>
  <si>
    <t>4173733002  CAPACITACIÓN A EMPRESA</t>
  </si>
  <si>
    <t>4173735106  CUOTAS DE RECUPERACIÓN CONGRESOS</t>
  </si>
  <si>
    <t>4173 Ingr.Vta de Bienes/Servicios Org.</t>
  </si>
  <si>
    <t>4170 Ingresos por Venta de Bienes y Serv</t>
  </si>
  <si>
    <t>INGRESOS DE GESTION</t>
  </si>
  <si>
    <t>4212825203  FAM EDUC SUPERIOR SE</t>
  </si>
  <si>
    <t>4212 Aportaciones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</si>
  <si>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</si>
  <si>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</si>
  <si>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</si>
  <si>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</si>
  <si>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</si>
  <si>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</si>
  <si>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</si>
  <si>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</si>
  <si>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4221913001  RECURSOS INTERINSTITUCIONALES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</si>
  <si>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</si>
  <si>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</si>
  <si>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</si>
  <si>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</si>
  <si>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</si>
  <si>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</si>
  <si>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</si>
  <si>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</si>
  <si>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</si>
  <si>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</si>
  <si>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</si>
  <si>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5113132000  PRIMAS DE VACAS., D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</si>
  <si>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</si>
  <si>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</si>
  <si>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</si>
  <si>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</si>
  <si>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</si>
  <si>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</si>
  <si>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</si>
  <si>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</si>
  <si>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</si>
  <si>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</si>
  <si>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</si>
  <si>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5121217000  MATERIALES Y ÚTILES DE ENSEÑANZA</t>
  </si>
  <si>
    <t>5121218000  MAT. R. ID. B. Y P.</t>
  </si>
  <si>
    <t>5122221000  ALIMENTACIÓN DE PERSONAS</t>
  </si>
  <si>
    <t>5122222000  PROD. A. ANIMAL.</t>
  </si>
  <si>
    <t>5122223000  UTENSILIOS PARA EL S</t>
  </si>
  <si>
    <t>5124241000  PRODUCTOS MINERALES NO METALICOS</t>
  </si>
  <si>
    <t>5124242000  CEMENTO Y PRODUCTOS DE CONCRETO</t>
  </si>
  <si>
    <t>5124243000  CAL, YESO Y PRODUCTOS DE YESO</t>
  </si>
  <si>
    <t>5124244000  MADERA Y PRODUCTOS DE MADERA</t>
  </si>
  <si>
    <t>5124245000  VIDRIO Y PRODUCTOS DE VIDRIO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</si>
  <si>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</si>
  <si>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</si>
  <si>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</si>
  <si>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</si>
  <si>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</si>
  <si>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</si>
  <si>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</si>
  <si>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</si>
  <si>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</si>
  <si>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5125256000  FIB. SINTET. HULE</t>
  </si>
  <si>
    <t>5125259000  OTROS PRODUCTOS QUÍMICOS</t>
  </si>
  <si>
    <t>5126261000  COMBUSTIBLES, LUBRI</t>
  </si>
  <si>
    <t>5127271000  VESTUARIOS Y UNIFORMES</t>
  </si>
  <si>
    <t>5127272000  PRENDAS DE PROTECCIÓN</t>
  </si>
  <si>
    <t>5127273000  ARTÍCULOS DEPORTIVOS</t>
  </si>
  <si>
    <t>5127274000  PRODUCTOS TEXTILES</t>
  </si>
  <si>
    <t>5129291000  HERRAMIENTAS MENORES</t>
  </si>
  <si>
    <t>5129292000  REFACCIONES, ACCESO</t>
  </si>
  <si>
    <t>5129293000  REF. A. EQ. EDU Y R</t>
  </si>
  <si>
    <t>5129294000  REFACCIONES Y ACCESO</t>
  </si>
  <si>
    <t>5129296000  REF. EQ. TRANSP.</t>
  </si>
  <si>
    <t>5129298000  REF. MAQ. Y O. EQ.</t>
  </si>
  <si>
    <t>5129299000  REF. OT. BIE. MUEB.</t>
  </si>
  <si>
    <t>5131311000  SERVICIO DE ENERGÍA ELÉCTRICA</t>
  </si>
  <si>
    <t>5131312000  GAS</t>
  </si>
  <si>
    <t>5131313000  SERVICIO DE AGUA POTABLE</t>
  </si>
  <si>
    <t>5131314000  TELEFONÍA TRADICIONAL</t>
  </si>
  <si>
    <t>5131317000  SERV. ACCESO A INTE</t>
  </si>
  <si>
    <t>5131318000  SERVICIOS POSTALES Y TELEGRAFICOS</t>
  </si>
  <si>
    <t>5132322000  ARRENDAMIENTO DE EDIFICIOS</t>
  </si>
  <si>
    <t>5132325000  ARRENDAMIENTO DE EQU</t>
  </si>
  <si>
    <t>5132327000  ARRE. ACT. INTANG</t>
  </si>
  <si>
    <t>5132329000  OTROS ARRENDAMIENTOS</t>
  </si>
  <si>
    <t>5133331000  SERVS. LEGALES, DE</t>
  </si>
  <si>
    <t>5133333000  SERVS. CONSULT. ADM</t>
  </si>
  <si>
    <t>5133334000  CAPACITACIÓN</t>
  </si>
  <si>
    <t>5133336000  SERVS. APOYO ADMVO.</t>
  </si>
  <si>
    <t>5133338000  SERVICIOS DE VIGILANCIA</t>
  </si>
  <si>
    <t>5133339000  SERVICIOS PROFESIONA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</si>
  <si>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</si>
  <si>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</si>
  <si>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</si>
  <si>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</si>
  <si>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5134349000  SERV. FIN., BANCA.</t>
  </si>
  <si>
    <t>5135351000  CONSERV. Y MANTENIMI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</si>
  <si>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</si>
  <si>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</si>
  <si>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</si>
  <si>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</si>
  <si>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</si>
  <si>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5136365000  SERV. DE LA INDUSTR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</si>
  <si>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</si>
  <si>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</si>
  <si>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</si>
  <si>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</si>
  <si>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</si>
  <si>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</si>
  <si>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</si>
  <si>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</si>
  <si>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</si>
  <si>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5139398000  IMPUESTO DE NOMINA</t>
  </si>
  <si>
    <t>5139399000  OTROS SERVICIOS GENERALES</t>
  </si>
  <si>
    <t>5242442000  BECAS O. AYUDA</t>
  </si>
  <si>
    <t>5513258300  D.A. EDIFICIOS NO RESIDENCIALES</t>
  </si>
  <si>
    <t>5515151100  DEP. MUEBLES DE OFIC</t>
  </si>
  <si>
    <t>5515151200  "DEP. MUEBLES, EXCEP</t>
  </si>
  <si>
    <t>5515151500  DEP. EQUIPO DE COMPU</t>
  </si>
  <si>
    <t>5515151900  DEP. OTROS MOBILIARI</t>
  </si>
  <si>
    <t>5515252100  DEP. EQUIPO Y APARAT</t>
  </si>
  <si>
    <t>5515252300  DEP. CÁMARAS FOTOGRÁ</t>
  </si>
  <si>
    <t>5515252900  DEP. OTROS MOBILIARI</t>
  </si>
  <si>
    <t>5515353100  DEP. EQUIPO MEDICO Y</t>
  </si>
  <si>
    <t>5515454100  DEP. AUTOMOVILES Y CAMIONES</t>
  </si>
  <si>
    <t>5515656200  DEP. MAQUINARIA Y EQ</t>
  </si>
  <si>
    <t>5515656400  DEP. SISTEMA DE AIRE</t>
  </si>
  <si>
    <t>5515656500  DEP. EQUIPOS DE COMU</t>
  </si>
  <si>
    <t>5515656600  DEP. EQUIPO DE GENER</t>
  </si>
  <si>
    <t>5515656700  DEP. HERRAMIENTAS Y</t>
  </si>
  <si>
    <t>5515656900  DEP. OTROS EQUIPOS</t>
  </si>
  <si>
    <t>5515751300  DEP. BIENES ARTISTIC</t>
  </si>
  <si>
    <t>5517959700  AMORTIZACIÓN DE LICE</t>
  </si>
  <si>
    <t>5518000001  BAJA DE ACTIVO FIJO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</si>
  <si>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</si>
  <si>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</si>
  <si>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</si>
  <si>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</si>
  <si>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</si>
  <si>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</si>
  <si>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</si>
  <si>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FAM EDU SUPERIOR OBRA PÚBLICA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</si>
  <si>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</si>
  <si>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</si>
  <si>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</si>
  <si>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</si>
  <si>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</si>
  <si>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</si>
  <si>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</si>
  <si>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</si>
  <si>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</si>
  <si>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</si>
  <si>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</si>
  <si>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</si>
  <si>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</si>
  <si>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</si>
  <si>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</si>
  <si>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</si>
  <si>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</si>
  <si>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</si>
  <si>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</si>
  <si>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</si>
  <si>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</si>
  <si>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</si>
  <si>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</si>
  <si>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</si>
  <si>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</si>
  <si>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</si>
  <si>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</si>
  <si>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</si>
  <si>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</si>
  <si>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</si>
  <si>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</si>
  <si>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</si>
  <si>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</si>
  <si>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</si>
  <si>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</si>
  <si>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</si>
  <si>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</si>
  <si>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</si>
  <si>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</si>
  <si>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</si>
  <si>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</si>
  <si>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</si>
  <si>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</si>
  <si>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</si>
  <si>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</si>
  <si>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1112102024  BANCOMER 0110630535</t>
  </si>
  <si>
    <t>1112102026  BANCOMER 0111513443</t>
  </si>
  <si>
    <t>1112102027  BANCOMER 0112156105 PRODIES 2018</t>
  </si>
  <si>
    <t>1112102029  BANCOMER 0112321467 PADES 2018</t>
  </si>
  <si>
    <t>1112102030  BANCOMER 0112696533 ESTATAL 2019</t>
  </si>
  <si>
    <t>1112102031  BANCOMER 0112699141</t>
  </si>
  <si>
    <t>1112102032  BANCOMER 0113088820</t>
  </si>
  <si>
    <t>1112102033  BANCOMER 0113165310</t>
  </si>
  <si>
    <t>1112102035  BANCOMER 0114169697 PFCE 2019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</si>
  <si>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</si>
  <si>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</si>
  <si>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</si>
  <si>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</si>
  <si>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</si>
  <si>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</si>
  <si>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</si>
  <si>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</si>
  <si>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</si>
  <si>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1246 Maquinaria, Otros Equipos y Herrami</t>
  </si>
  <si>
    <t>1247 Colecciones, Obras de Arte y Objeto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</si>
  <si>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</si>
  <si>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</si>
  <si>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</si>
  <si>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</si>
  <si>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diciembre de 2019</t>
  </si>
  <si>
    <t>(Cifras en pesos)</t>
  </si>
  <si>
    <t>1. Ingresos Presupuestarios</t>
  </si>
  <si>
    <t>2. Más ingresos contables no presupuestarios</t>
  </si>
  <si>
    <t>2.1   Ingresos Financieros</t>
  </si>
  <si>
    <t>2.2   Incremento por variación de inventarios</t>
  </si>
  <si>
    <t>2.3   Disminución del exceso de estimaciones por pérdida o deterioro u obsolescencia</t>
  </si>
  <si>
    <t>2.4   Disminución del exceso de provisiones</t>
  </si>
  <si>
    <t>2.5   Otros ingresos y beneficios varios</t>
  </si>
  <si>
    <t>2.6   Otros ingresos contables no presupuestarios</t>
  </si>
  <si>
    <t>3. Menos ingresos presupuestarios no contables</t>
  </si>
  <si>
    <t>3.1   Aprovechamientos Patrimoniales</t>
  </si>
  <si>
    <t>3.2   Ingresos Derivados de Financiamientos</t>
  </si>
  <si>
    <t>3.3   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</si>
  <si>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</si>
  <si>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</si>
  <si>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</si>
  <si>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</si>
  <si>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2.1    Materias Primas y Materiales de Producción y Comercialización</t>
  </si>
  <si>
    <t>2.2    Materiales y Suministros</t>
  </si>
  <si>
    <t>2.3    Mobiliario y equipo de administración</t>
  </si>
  <si>
    <t>2.4    Mobiliario y equipo educacional y recreativo</t>
  </si>
  <si>
    <t>2.5    Equipo e instrumental médico y de laboratorio</t>
  </si>
  <si>
    <t>2.6    Vehículos y equipo de transporte</t>
  </si>
  <si>
    <t>2.7    Equipo de defensa y seguridad</t>
  </si>
  <si>
    <t>2.8    Maquinaria, otros equipos y herramientas</t>
  </si>
  <si>
    <t>2.9    Activos biológicos</t>
  </si>
  <si>
    <t>2.10   Bienes inmuebles</t>
  </si>
  <si>
    <t>2.11   Activos intangibles</t>
  </si>
  <si>
    <t>2.12   Obra pública en bienes de dominio Público</t>
  </si>
  <si>
    <t>2.13   Obra pública en bienes propios</t>
  </si>
  <si>
    <t>2.14   Acciones y participaciones de capital</t>
  </si>
  <si>
    <t>2.15   Compra de títulos y valores</t>
  </si>
  <si>
    <t>2.16  Concesión de Préstamos</t>
  </si>
  <si>
    <t>2.17   Inversiones en fideicomisos, mandatos y otros análogos</t>
  </si>
  <si>
    <t>2.18   Provisiones para contingencias y otras erogaciones especiales</t>
  </si>
  <si>
    <t>2.19   Amortización de la deuda publica</t>
  </si>
  <si>
    <t>2.20   Adeudos de ejercicios fiscales anteriores (ADEFAS)</t>
  </si>
  <si>
    <t>2.21   Otros Egresos Presupuestales No Contables</t>
  </si>
  <si>
    <t>3. Más Gasto Contables No Presupuestales</t>
  </si>
  <si>
    <t>3.1   Estimaciones, depreciaciones, deterioros, obsolescencia y amortizaciones</t>
  </si>
  <si>
    <t>3.2   Provisiones</t>
  </si>
  <si>
    <t>3.3   Disminución de inventarios</t>
  </si>
  <si>
    <t>3.4   Aumento por insuficiencia de estimaciones por pérdida o deterioro u obsolescencia</t>
  </si>
  <si>
    <t>3.5   Aumento por insuficiencia de provisiones</t>
  </si>
  <si>
    <t>3.6   Otros Gastos</t>
  </si>
  <si>
    <t>3.7   Otros Gastos Contables No Presupuestales</t>
  </si>
  <si>
    <t>4. Total de Gasto Contable (4 = 1 - 2 + 3)</t>
  </si>
  <si>
    <t>NOTAS DE MEMORIA</t>
  </si>
  <si>
    <t>NOTAS DE MEMORIA.</t>
  </si>
  <si>
    <t>7000 CUENTAS DE ORDEN CONTABLES</t>
  </si>
  <si>
    <t>8000 CUENTAS DE ORDEN PRESUPUESTARIAS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</si>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</sst>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</cellStyleXfs>
  <cellXfs count="160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5" fillId="3" borderId="0" xfId="0" applyFont="1" applyFill="1"/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3" borderId="0" xfId="0" applyFont="1" applyFill="1"/>
    <xf numFmtId="0" fontId="4" fillId="3" borderId="0" xfId="0" applyFont="1" applyFill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9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" fontId="3" fillId="2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164" fontId="2" fillId="3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3" borderId="3" xfId="0" applyNumberFormat="1" applyFont="1" applyFill="1" applyBorder="1"/>
    <xf numFmtId="164" fontId="4" fillId="0" borderId="3" xfId="0" applyNumberFormat="1" applyFont="1" applyBorder="1"/>
    <xf numFmtId="164" fontId="4" fillId="0" borderId="4" xfId="0" applyNumberFormat="1" applyFont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49" fontId="3" fillId="3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/>
    <xf numFmtId="4" fontId="2" fillId="0" borderId="0" xfId="2" applyNumberFormat="1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166" fontId="2" fillId="0" borderId="3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4" fillId="3" borderId="6" xfId="0" applyNumberFormat="1" applyFont="1" applyFill="1" applyBorder="1"/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/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3" borderId="0" xfId="0" applyFont="1" applyFill="1"/>
    <xf numFmtId="0" fontId="11" fillId="0" borderId="1" xfId="0" applyFont="1" applyBorder="1" applyAlignment="1">
      <alignment vertical="center" wrapText="1"/>
    </xf>
    <xf numFmtId="0" fontId="2" fillId="0" borderId="1" xfId="0" applyFont="1" applyBorder="1"/>
    <xf numFmtId="43" fontId="12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43" fontId="12" fillId="0" borderId="0" xfId="1" applyFont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3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3" fontId="11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3" fontId="2" fillId="3" borderId="0" xfId="0" applyNumberFormat="1" applyFont="1" applyFill="1"/>
    <xf numFmtId="4" fontId="4" fillId="0" borderId="1" xfId="0" applyNumberFormat="1" applyFont="1" applyBorder="1"/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43" fontId="11" fillId="0" borderId="0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3" fillId="0" borderId="0" xfId="0" applyFont="1"/>
    <xf numFmtId="0" fontId="12" fillId="0" borderId="10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43" fontId="2" fillId="0" borderId="1" xfId="1" applyFont="1" applyBorder="1"/>
    <xf numFmtId="0" fontId="11" fillId="2" borderId="1" xfId="0" applyFont="1" applyFill="1" applyBorder="1" applyAlignment="1">
      <alignment vertical="center"/>
    </xf>
    <xf numFmtId="166" fontId="2" fillId="3" borderId="16" xfId="0" applyNumberFormat="1" applyFont="1" applyFill="1" applyBorder="1"/>
    <xf numFmtId="166" fontId="3" fillId="3" borderId="9" xfId="0" applyNumberFormat="1" applyFont="1" applyFill="1" applyBorder="1"/>
    <xf numFmtId="164" fontId="3" fillId="3" borderId="9" xfId="0" applyNumberFormat="1" applyFont="1" applyFill="1" applyBorder="1"/>
  </cellXfs>
  <cellStyles count="5">
    <cellStyle name="Millares" xfId="1" builtinId="3"/>
    <cellStyle name="Millares 2" xfId="4" xr:uid="{74122177-9EA6-4C5B-AA7F-BEC2DF650673}"/>
    <cellStyle name="Normal" xfId="0" builtinId="0"/>
    <cellStyle name="Normal 2 2" xfId="3" xr:uid="{78A43F26-0A39-4F8F-846C-3F121991CF4A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1355912</xdr:colOff>
      <xdr:row>18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26AA6DB3-0271-4C51-8453-C0E5543DBFFE}"/>
            </a:ext>
          </a:extLst>
        </xdr:cNvPr>
        <xdr:cNvSpPr/>
      </xdr:nvSpPr>
      <xdr:spPr>
        <a:xfrm>
          <a:off x="697185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5E63D7B6-608D-43CB-92D2-0FA11EED9B66}"/>
            </a:ext>
          </a:extLst>
        </xdr:cNvPr>
        <xdr:cNvSpPr/>
      </xdr:nvSpPr>
      <xdr:spPr>
        <a:xfrm>
          <a:off x="744474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918882</xdr:colOff>
      <xdr:row>53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48DE4527-7EA4-463B-A1C3-1229AB7D3E81}"/>
            </a:ext>
          </a:extLst>
        </xdr:cNvPr>
        <xdr:cNvSpPr/>
      </xdr:nvSpPr>
      <xdr:spPr>
        <a:xfrm>
          <a:off x="6534822" y="959537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952500</xdr:colOff>
      <xdr:row>64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332A418B-2661-4709-809E-BDBBEB0C91E1}"/>
            </a:ext>
          </a:extLst>
        </xdr:cNvPr>
        <xdr:cNvSpPr/>
      </xdr:nvSpPr>
      <xdr:spPr>
        <a:xfrm>
          <a:off x="8397240" y="1171238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22411</xdr:colOff>
      <xdr:row>74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1E2A3C0E-56D8-4C9C-9C2A-D17E2C3C6C6F}"/>
            </a:ext>
          </a:extLst>
        </xdr:cNvPr>
        <xdr:cNvSpPr/>
      </xdr:nvSpPr>
      <xdr:spPr>
        <a:xfrm>
          <a:off x="7467151" y="1354298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4661647</xdr:colOff>
      <xdr:row>151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23615411-B99F-4438-BDBF-0A2A51829D1D}"/>
            </a:ext>
          </a:extLst>
        </xdr:cNvPr>
        <xdr:cNvSpPr/>
      </xdr:nvSpPr>
      <xdr:spPr>
        <a:xfrm>
          <a:off x="5454127" y="2692101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750794</xdr:colOff>
      <xdr:row>160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AFF36628-49D2-4EFA-9957-72768D645F54}"/>
            </a:ext>
          </a:extLst>
        </xdr:cNvPr>
        <xdr:cNvSpPr/>
      </xdr:nvSpPr>
      <xdr:spPr>
        <a:xfrm>
          <a:off x="6366734" y="2860099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95250</xdr:colOff>
      <xdr:row>191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C8C0D9AC-3D7B-45FC-866F-A88F02811356}"/>
            </a:ext>
          </a:extLst>
        </xdr:cNvPr>
        <xdr:cNvSpPr/>
      </xdr:nvSpPr>
      <xdr:spPr>
        <a:xfrm>
          <a:off x="7539990" y="3414029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ALICA</a:t>
          </a:r>
        </a:p>
      </xdr:txBody>
    </xdr:sp>
    <xdr:clientData/>
  </xdr:oneCellAnchor>
  <xdr:oneCellAnchor>
    <xdr:from>
      <xdr:col>2</xdr:col>
      <xdr:colOff>11206</xdr:colOff>
      <xdr:row>208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65A84860-3F5A-4601-8623-369A4248B8AE}"/>
            </a:ext>
          </a:extLst>
        </xdr:cNvPr>
        <xdr:cNvSpPr/>
      </xdr:nvSpPr>
      <xdr:spPr>
        <a:xfrm>
          <a:off x="7455946" y="3727569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76200</xdr:colOff>
      <xdr:row>199</xdr:row>
      <xdr:rowOff>342900</xdr:rowOff>
    </xdr:from>
    <xdr:ext cx="1587001" cy="338578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BD974B3C-5D29-429E-A54E-7EA2DB9CC2F8}"/>
            </a:ext>
          </a:extLst>
        </xdr:cNvPr>
        <xdr:cNvSpPr/>
      </xdr:nvSpPr>
      <xdr:spPr>
        <a:xfrm>
          <a:off x="7520940" y="3569970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1E067-2804-4A08-89F7-8A430A4C10C5}">
  <dimension ref="A2:G552"/>
  <sheetViews>
    <sheetView tabSelected="1" zoomScale="70" zoomScaleNormal="70" workbookViewId="0">
      <selection activeCell="D520" sqref="D520"/>
    </sheetView>
  </sheetViews>
  <sheetFormatPr baseColWidth="10" defaultRowHeight="13.2" x14ac:dyDescent="0.25"/>
  <cols>
    <col min="1" max="1" width="70.33203125" style="2" customWidth="1"/>
    <col min="2" max="5" width="26.6640625" style="2" customWidth="1"/>
    <col min="6" max="6" width="14.88671875" style="2" bestFit="1" customWidth="1"/>
    <col min="7" max="7" width="15.44140625" style="2" customWidth="1"/>
    <col min="8" max="16384" width="11.5546875" style="2"/>
  </cols>
  <sheetData>
    <row r="2" spans="1:6" ht="4.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3" t="s">
        <v>0</v>
      </c>
      <c r="B3" s="3"/>
      <c r="C3" s="3"/>
      <c r="D3" s="3"/>
      <c r="E3" s="3"/>
      <c r="F3" s="3"/>
    </row>
    <row r="4" spans="1:6" ht="24" customHeight="1" x14ac:dyDescent="0.25">
      <c r="A4" s="3" t="s">
        <v>1</v>
      </c>
      <c r="B4" s="3"/>
      <c r="C4" s="3"/>
      <c r="D4" s="3"/>
      <c r="E4" s="3"/>
      <c r="F4" s="3"/>
    </row>
    <row r="5" spans="1:6" x14ac:dyDescent="0.25">
      <c r="A5" s="4"/>
      <c r="B5" s="5"/>
      <c r="C5" s="6"/>
      <c r="D5" s="6"/>
      <c r="E5" s="6"/>
    </row>
    <row r="7" spans="1:6" x14ac:dyDescent="0.25">
      <c r="A7" s="7" t="s">
        <v>2</v>
      </c>
      <c r="B7" s="8" t="s">
        <v>3</v>
      </c>
      <c r="C7" s="9"/>
      <c r="E7" s="10"/>
      <c r="F7" s="7"/>
    </row>
    <row r="9" spans="1:6" x14ac:dyDescent="0.25">
      <c r="A9" s="11"/>
      <c r="B9" s="11"/>
      <c r="C9" s="11"/>
      <c r="D9" s="11"/>
      <c r="E9" s="11"/>
      <c r="F9" s="11"/>
    </row>
    <row r="10" spans="1:6" x14ac:dyDescent="0.25">
      <c r="A10" s="12"/>
      <c r="B10" s="8"/>
      <c r="C10" s="9"/>
      <c r="E10" s="10"/>
    </row>
    <row r="11" spans="1:6" x14ac:dyDescent="0.25">
      <c r="A11" s="13" t="s">
        <v>4</v>
      </c>
      <c r="B11" s="14"/>
      <c r="C11" s="6"/>
      <c r="D11" s="6"/>
      <c r="E11" s="6"/>
    </row>
    <row r="12" spans="1:6" x14ac:dyDescent="0.25">
      <c r="A12" s="15"/>
      <c r="B12" s="5"/>
      <c r="C12" s="6"/>
      <c r="D12" s="6"/>
      <c r="E12" s="6"/>
    </row>
    <row r="13" spans="1:6" x14ac:dyDescent="0.25">
      <c r="A13" s="13" t="s">
        <v>5</v>
      </c>
      <c r="B13" s="5"/>
      <c r="C13" s="6"/>
      <c r="D13" s="6"/>
      <c r="E13" s="6"/>
    </row>
    <row r="14" spans="1:6" x14ac:dyDescent="0.25">
      <c r="B14" s="5"/>
    </row>
    <row r="15" spans="1:6" x14ac:dyDescent="0.25">
      <c r="A15" s="16" t="s">
        <v>6</v>
      </c>
    </row>
    <row r="16" spans="1:6" x14ac:dyDescent="0.25">
      <c r="A16" s="17"/>
    </row>
    <row r="17" spans="1:4" ht="20.25" customHeight="1" x14ac:dyDescent="0.25">
      <c r="A17" s="18" t="s">
        <v>7</v>
      </c>
      <c r="B17" s="19" t="s">
        <v>8</v>
      </c>
      <c r="C17" s="19" t="s">
        <v>9</v>
      </c>
      <c r="D17" s="19" t="s">
        <v>10</v>
      </c>
    </row>
    <row r="18" spans="1:4" x14ac:dyDescent="0.25">
      <c r="A18" s="20" t="s">
        <v>11</v>
      </c>
      <c r="B18" s="21"/>
      <c r="C18" s="21">
        <v>0</v>
      </c>
      <c r="D18" s="21">
        <v>0</v>
      </c>
    </row>
    <row r="19" spans="1:4" x14ac:dyDescent="0.25">
      <c r="A19" s="22"/>
      <c r="B19" s="23"/>
      <c r="C19" s="23">
        <v>0</v>
      </c>
      <c r="D19" s="23">
        <v>0</v>
      </c>
    </row>
    <row r="20" spans="1:4" x14ac:dyDescent="0.25">
      <c r="A20" s="22" t="s">
        <v>12</v>
      </c>
      <c r="B20" s="23"/>
      <c r="C20" s="23">
        <v>0</v>
      </c>
      <c r="D20" s="23">
        <v>0</v>
      </c>
    </row>
    <row r="21" spans="1:4" x14ac:dyDescent="0.25">
      <c r="A21" s="22"/>
      <c r="B21" s="23"/>
      <c r="C21" s="23">
        <v>0</v>
      </c>
      <c r="D21" s="23">
        <v>0</v>
      </c>
    </row>
    <row r="22" spans="1:4" x14ac:dyDescent="0.25">
      <c r="A22" s="24" t="s">
        <v>13</v>
      </c>
      <c r="B22" s="25"/>
      <c r="C22" s="25">
        <v>0</v>
      </c>
      <c r="D22" s="25">
        <v>0</v>
      </c>
    </row>
    <row r="23" spans="1:4" x14ac:dyDescent="0.25">
      <c r="A23" s="17"/>
      <c r="B23" s="19">
        <f>SUM(B18:B22)</f>
        <v>0</v>
      </c>
      <c r="C23" s="19"/>
      <c r="D23" s="19">
        <f>SUM(D18:D22)</f>
        <v>0</v>
      </c>
    </row>
    <row r="24" spans="1:4" x14ac:dyDescent="0.25">
      <c r="A24" s="17"/>
    </row>
    <row r="25" spans="1:4" x14ac:dyDescent="0.25">
      <c r="A25" s="17"/>
    </row>
    <row r="26" spans="1:4" x14ac:dyDescent="0.25">
      <c r="A26" s="17"/>
    </row>
    <row r="27" spans="1:4" x14ac:dyDescent="0.25">
      <c r="A27" s="16" t="s">
        <v>14</v>
      </c>
      <c r="B27" s="26"/>
    </row>
    <row r="29" spans="1:4" ht="18.75" customHeight="1" x14ac:dyDescent="0.25">
      <c r="A29" s="18" t="s">
        <v>15</v>
      </c>
      <c r="B29" s="19" t="s">
        <v>8</v>
      </c>
      <c r="C29" s="19" t="s">
        <v>16</v>
      </c>
      <c r="D29" s="19" t="s">
        <v>17</v>
      </c>
    </row>
    <row r="30" spans="1:4" x14ac:dyDescent="0.25">
      <c r="A30" s="22" t="s">
        <v>18</v>
      </c>
      <c r="B30" s="23"/>
      <c r="C30" s="23"/>
      <c r="D30" s="23"/>
    </row>
    <row r="31" spans="1:4" x14ac:dyDescent="0.25">
      <c r="A31" s="22"/>
      <c r="B31" s="23"/>
      <c r="C31" s="23"/>
      <c r="D31" s="23"/>
    </row>
    <row r="32" spans="1:4" ht="14.25" customHeight="1" x14ac:dyDescent="0.25">
      <c r="A32" s="22" t="s">
        <v>19</v>
      </c>
      <c r="B32" s="23"/>
      <c r="C32" s="23"/>
      <c r="D32" s="23"/>
    </row>
    <row r="33" spans="1:5" ht="14.25" customHeight="1" x14ac:dyDescent="0.25">
      <c r="A33" s="22"/>
      <c r="B33" s="23"/>
      <c r="C33" s="23"/>
      <c r="D33" s="23"/>
    </row>
    <row r="34" spans="1:5" ht="14.25" customHeight="1" x14ac:dyDescent="0.25">
      <c r="A34" s="24"/>
      <c r="B34" s="25"/>
      <c r="C34" s="25"/>
      <c r="D34" s="25"/>
    </row>
    <row r="35" spans="1:5" ht="14.25" customHeight="1" x14ac:dyDescent="0.25">
      <c r="B35" s="19">
        <f>SUM(B30:B34)</f>
        <v>0</v>
      </c>
      <c r="C35" s="19">
        <f>SUM(C30:C34)</f>
        <v>0</v>
      </c>
      <c r="D35" s="19">
        <f>SUM(D30:D34)</f>
        <v>0</v>
      </c>
    </row>
    <row r="36" spans="1:5" ht="14.25" customHeight="1" x14ac:dyDescent="0.25">
      <c r="B36" s="27"/>
      <c r="C36" s="27"/>
      <c r="D36" s="27"/>
    </row>
    <row r="37" spans="1:5" ht="14.25" customHeight="1" x14ac:dyDescent="0.25"/>
    <row r="38" spans="1:5" ht="23.25" customHeight="1" x14ac:dyDescent="0.25">
      <c r="A38" s="18" t="s">
        <v>20</v>
      </c>
      <c r="B38" s="19" t="s">
        <v>8</v>
      </c>
      <c r="C38" s="19" t="s">
        <v>21</v>
      </c>
      <c r="D38" s="19" t="s">
        <v>22</v>
      </c>
      <c r="E38" s="19" t="s">
        <v>23</v>
      </c>
    </row>
    <row r="39" spans="1:5" ht="14.25" customHeight="1" x14ac:dyDescent="0.25">
      <c r="A39" s="28" t="s">
        <v>24</v>
      </c>
      <c r="B39" s="29">
        <f>SUM(C39:E39)</f>
        <v>6408.6799999999994</v>
      </c>
      <c r="C39" s="30">
        <v>0</v>
      </c>
      <c r="D39" s="30"/>
      <c r="E39" s="30">
        <f>5888.4+520.28</f>
        <v>6408.6799999999994</v>
      </c>
    </row>
    <row r="40" spans="1:5" ht="14.25" customHeight="1" x14ac:dyDescent="0.25">
      <c r="A40" s="28"/>
      <c r="B40" s="30"/>
      <c r="C40" s="30"/>
      <c r="D40" s="30"/>
      <c r="E40" s="30"/>
    </row>
    <row r="41" spans="1:5" ht="14.25" customHeight="1" x14ac:dyDescent="0.25">
      <c r="A41" s="28" t="s">
        <v>25</v>
      </c>
      <c r="B41" s="29">
        <f>SUM(C41:E41)</f>
        <v>0</v>
      </c>
      <c r="C41" s="30">
        <v>0</v>
      </c>
      <c r="D41" s="30">
        <v>0</v>
      </c>
      <c r="E41" s="30">
        <v>0</v>
      </c>
    </row>
    <row r="42" spans="1:5" ht="14.25" customHeight="1" x14ac:dyDescent="0.25">
      <c r="A42" s="28"/>
      <c r="B42" s="30"/>
      <c r="C42" s="30"/>
      <c r="D42" s="30"/>
      <c r="E42" s="30"/>
    </row>
    <row r="43" spans="1:5" ht="14.25" customHeight="1" x14ac:dyDescent="0.25">
      <c r="A43" s="28" t="s">
        <v>26</v>
      </c>
      <c r="B43" s="29">
        <f>SUM(C43:E43)</f>
        <v>0</v>
      </c>
      <c r="C43" s="30">
        <v>0</v>
      </c>
      <c r="D43" s="30">
        <v>0</v>
      </c>
      <c r="E43" s="30">
        <v>0</v>
      </c>
    </row>
    <row r="44" spans="1:5" ht="14.25" customHeight="1" x14ac:dyDescent="0.25">
      <c r="A44" s="28"/>
      <c r="B44" s="30"/>
      <c r="C44" s="30"/>
      <c r="D44" s="30"/>
      <c r="E44" s="30"/>
    </row>
    <row r="45" spans="1:5" ht="14.25" customHeight="1" x14ac:dyDescent="0.25">
      <c r="A45" s="28" t="s">
        <v>27</v>
      </c>
      <c r="B45" s="29">
        <f>SUM(C45:E45)</f>
        <v>2586131.4700000002</v>
      </c>
      <c r="C45" s="30">
        <v>2586131.4700000002</v>
      </c>
      <c r="D45" s="30">
        <v>0</v>
      </c>
      <c r="E45" s="30">
        <v>0</v>
      </c>
    </row>
    <row r="46" spans="1:5" ht="14.25" customHeight="1" x14ac:dyDescent="0.25">
      <c r="A46" s="24"/>
      <c r="B46" s="25"/>
      <c r="C46" s="25"/>
      <c r="D46" s="25"/>
      <c r="E46" s="25"/>
    </row>
    <row r="47" spans="1:5" ht="14.25" customHeight="1" x14ac:dyDescent="0.25">
      <c r="B47" s="31">
        <f>SUM(B38:B46)</f>
        <v>2592540.1500000004</v>
      </c>
      <c r="C47" s="31">
        <f>SUM(C38:C46)</f>
        <v>2586131.4700000002</v>
      </c>
      <c r="D47" s="31">
        <f>SUM(D38:D46)</f>
        <v>0</v>
      </c>
      <c r="E47" s="31">
        <f>SUM(E38:E46)</f>
        <v>6408.6799999999994</v>
      </c>
    </row>
    <row r="48" spans="1:5" ht="14.25" customHeight="1" x14ac:dyDescent="0.25"/>
    <row r="49" spans="1:6" ht="14.25" customHeight="1" x14ac:dyDescent="0.25"/>
    <row r="50" spans="1:6" ht="14.25" customHeight="1" x14ac:dyDescent="0.25"/>
    <row r="51" spans="1:6" ht="14.25" customHeight="1" x14ac:dyDescent="0.25">
      <c r="A51" s="16" t="s">
        <v>28</v>
      </c>
    </row>
    <row r="52" spans="1:6" ht="14.25" customHeight="1" x14ac:dyDescent="0.25">
      <c r="A52" s="17"/>
    </row>
    <row r="53" spans="1:6" ht="24" customHeight="1" x14ac:dyDescent="0.25">
      <c r="A53" s="18" t="s">
        <v>29</v>
      </c>
      <c r="B53" s="19" t="s">
        <v>8</v>
      </c>
      <c r="C53" s="19" t="s">
        <v>30</v>
      </c>
    </row>
    <row r="54" spans="1:6" ht="14.25" customHeight="1" x14ac:dyDescent="0.25">
      <c r="A54" s="20" t="s">
        <v>31</v>
      </c>
      <c r="B54" s="21"/>
      <c r="C54" s="21">
        <v>0</v>
      </c>
    </row>
    <row r="55" spans="1:6" ht="14.25" customHeight="1" x14ac:dyDescent="0.25">
      <c r="A55" s="22"/>
      <c r="B55" s="23"/>
      <c r="C55" s="23">
        <v>0</v>
      </c>
    </row>
    <row r="56" spans="1:6" ht="14.25" customHeight="1" x14ac:dyDescent="0.25">
      <c r="A56" s="22" t="s">
        <v>32</v>
      </c>
      <c r="B56" s="23"/>
      <c r="C56" s="23"/>
    </row>
    <row r="57" spans="1:6" ht="14.25" customHeight="1" x14ac:dyDescent="0.25">
      <c r="A57" s="24"/>
      <c r="B57" s="25"/>
      <c r="C57" s="25">
        <v>0</v>
      </c>
    </row>
    <row r="58" spans="1:6" ht="14.25" customHeight="1" x14ac:dyDescent="0.25">
      <c r="A58" s="32"/>
      <c r="B58" s="19">
        <f>SUM(B53:B57)</f>
        <v>0</v>
      </c>
      <c r="C58" s="19"/>
    </row>
    <row r="59" spans="1:6" ht="14.25" customHeight="1" x14ac:dyDescent="0.25">
      <c r="A59" s="32"/>
      <c r="B59" s="33"/>
      <c r="C59" s="33"/>
    </row>
    <row r="60" spans="1:6" ht="9.75" customHeight="1" x14ac:dyDescent="0.25">
      <c r="A60" s="32"/>
      <c r="B60" s="33"/>
      <c r="C60" s="33"/>
    </row>
    <row r="61" spans="1:6" ht="14.25" customHeight="1" x14ac:dyDescent="0.25"/>
    <row r="62" spans="1:6" ht="14.25" customHeight="1" x14ac:dyDescent="0.25">
      <c r="A62" s="16" t="s">
        <v>33</v>
      </c>
    </row>
    <row r="63" spans="1:6" ht="14.25" customHeight="1" x14ac:dyDescent="0.25">
      <c r="A63" s="17"/>
    </row>
    <row r="64" spans="1:6" ht="27.75" customHeight="1" x14ac:dyDescent="0.25">
      <c r="A64" s="18" t="s">
        <v>34</v>
      </c>
      <c r="B64" s="19" t="s">
        <v>8</v>
      </c>
      <c r="C64" s="19" t="s">
        <v>9</v>
      </c>
      <c r="D64" s="19" t="s">
        <v>35</v>
      </c>
      <c r="E64" s="34" t="s">
        <v>36</v>
      </c>
      <c r="F64" s="19" t="s">
        <v>37</v>
      </c>
    </row>
    <row r="65" spans="1:6" ht="14.25" customHeight="1" x14ac:dyDescent="0.25">
      <c r="A65" s="35" t="s">
        <v>38</v>
      </c>
      <c r="B65" s="33"/>
      <c r="C65" s="33">
        <v>0</v>
      </c>
      <c r="D65" s="33">
        <v>0</v>
      </c>
      <c r="E65" s="33">
        <v>0</v>
      </c>
      <c r="F65" s="36">
        <v>0</v>
      </c>
    </row>
    <row r="66" spans="1:6" ht="14.25" customHeight="1" x14ac:dyDescent="0.25">
      <c r="A66" s="35"/>
      <c r="B66" s="33"/>
      <c r="C66" s="33">
        <v>0</v>
      </c>
      <c r="D66" s="33">
        <v>0</v>
      </c>
      <c r="E66" s="33">
        <v>0</v>
      </c>
      <c r="F66" s="36">
        <v>0</v>
      </c>
    </row>
    <row r="67" spans="1:6" ht="14.25" customHeight="1" x14ac:dyDescent="0.25">
      <c r="A67" s="35"/>
      <c r="B67" s="33"/>
      <c r="C67" s="33">
        <v>0</v>
      </c>
      <c r="D67" s="33">
        <v>0</v>
      </c>
      <c r="E67" s="33">
        <v>0</v>
      </c>
      <c r="F67" s="36">
        <v>0</v>
      </c>
    </row>
    <row r="68" spans="1:6" ht="14.25" customHeight="1" x14ac:dyDescent="0.25">
      <c r="A68" s="37"/>
      <c r="B68" s="38"/>
      <c r="C68" s="38">
        <v>0</v>
      </c>
      <c r="D68" s="38">
        <v>0</v>
      </c>
      <c r="E68" s="38">
        <v>0</v>
      </c>
      <c r="F68" s="39">
        <v>0</v>
      </c>
    </row>
    <row r="69" spans="1:6" ht="15" customHeight="1" x14ac:dyDescent="0.25">
      <c r="A69" s="32"/>
      <c r="B69" s="19">
        <f>SUM(B64:B68)</f>
        <v>0</v>
      </c>
      <c r="C69" s="40">
        <v>0</v>
      </c>
      <c r="D69" s="41">
        <v>0</v>
      </c>
      <c r="E69" s="41">
        <v>0</v>
      </c>
      <c r="F69" s="42">
        <v>0</v>
      </c>
    </row>
    <row r="70" spans="1:6" x14ac:dyDescent="0.25">
      <c r="A70" s="32"/>
      <c r="B70" s="43"/>
      <c r="C70" s="43"/>
      <c r="D70" s="43"/>
      <c r="E70" s="43"/>
      <c r="F70" s="43"/>
    </row>
    <row r="71" spans="1:6" x14ac:dyDescent="0.25">
      <c r="A71" s="32"/>
      <c r="B71" s="43"/>
      <c r="C71" s="43"/>
      <c r="D71" s="43"/>
      <c r="E71" s="43"/>
      <c r="F71" s="43"/>
    </row>
    <row r="72" spans="1:6" x14ac:dyDescent="0.25">
      <c r="A72" s="32"/>
      <c r="B72" s="43"/>
      <c r="C72" s="43"/>
      <c r="D72" s="43"/>
      <c r="E72" s="43"/>
      <c r="F72" s="43"/>
    </row>
    <row r="73" spans="1:6" x14ac:dyDescent="0.25">
      <c r="A73" s="32"/>
      <c r="B73" s="43"/>
      <c r="C73" s="43"/>
      <c r="D73" s="43"/>
      <c r="E73" s="43"/>
      <c r="F73" s="43"/>
    </row>
    <row r="74" spans="1:6" x14ac:dyDescent="0.25">
      <c r="A74" s="32"/>
      <c r="B74" s="43"/>
      <c r="C74" s="43"/>
      <c r="D74" s="43"/>
      <c r="E74" s="43"/>
      <c r="F74" s="43"/>
    </row>
    <row r="75" spans="1:6" ht="26.25" customHeight="1" x14ac:dyDescent="0.25">
      <c r="A75" s="18" t="s">
        <v>39</v>
      </c>
      <c r="B75" s="19" t="s">
        <v>8</v>
      </c>
      <c r="C75" s="19" t="s">
        <v>9</v>
      </c>
      <c r="D75" s="19" t="s">
        <v>40</v>
      </c>
      <c r="E75" s="43"/>
      <c r="F75" s="43"/>
    </row>
    <row r="76" spans="1:6" x14ac:dyDescent="0.25">
      <c r="A76" s="20" t="s">
        <v>41</v>
      </c>
      <c r="B76" s="36"/>
      <c r="C76" s="23">
        <v>0</v>
      </c>
      <c r="D76" s="23">
        <v>0</v>
      </c>
      <c r="E76" s="43"/>
      <c r="F76" s="43"/>
    </row>
    <row r="77" spans="1:6" x14ac:dyDescent="0.25">
      <c r="A77" s="24"/>
      <c r="B77" s="36"/>
      <c r="C77" s="23">
        <v>0</v>
      </c>
      <c r="D77" s="23">
        <v>0</v>
      </c>
      <c r="E77" s="43"/>
      <c r="F77" s="43"/>
    </row>
    <row r="78" spans="1:6" ht="16.5" customHeight="1" x14ac:dyDescent="0.25">
      <c r="A78" s="32"/>
      <c r="B78" s="19">
        <f>SUM(B76:B77)</f>
        <v>0</v>
      </c>
      <c r="C78" s="44"/>
      <c r="D78" s="45"/>
      <c r="E78" s="43"/>
      <c r="F78" s="43"/>
    </row>
    <row r="79" spans="1:6" x14ac:dyDescent="0.25">
      <c r="A79" s="32"/>
      <c r="B79" s="43"/>
      <c r="C79" s="43"/>
      <c r="D79" s="43"/>
      <c r="E79" s="43"/>
      <c r="F79" s="43"/>
    </row>
    <row r="80" spans="1:6" x14ac:dyDescent="0.25">
      <c r="A80" s="32"/>
      <c r="B80" s="43"/>
      <c r="C80" s="43"/>
      <c r="D80" s="43"/>
      <c r="E80" s="43"/>
      <c r="F80" s="43"/>
    </row>
    <row r="81" spans="1:5" x14ac:dyDescent="0.25">
      <c r="A81" s="17"/>
    </row>
    <row r="82" spans="1:5" x14ac:dyDescent="0.25">
      <c r="A82" s="16" t="s">
        <v>42</v>
      </c>
    </row>
    <row r="84" spans="1:5" x14ac:dyDescent="0.25">
      <c r="A84" s="17"/>
    </row>
    <row r="85" spans="1:5" ht="24" customHeight="1" x14ac:dyDescent="0.25">
      <c r="A85" s="18" t="s">
        <v>43</v>
      </c>
      <c r="B85" s="19" t="s">
        <v>44</v>
      </c>
      <c r="C85" s="19" t="s">
        <v>45</v>
      </c>
      <c r="D85" s="19" t="s">
        <v>46</v>
      </c>
      <c r="E85" s="19" t="s">
        <v>47</v>
      </c>
    </row>
    <row r="86" spans="1:5" x14ac:dyDescent="0.25">
      <c r="A86" s="46" t="s">
        <v>48</v>
      </c>
      <c r="B86" s="47">
        <v>50411506.939999998</v>
      </c>
      <c r="C86" s="29">
        <v>50411506.939999998</v>
      </c>
      <c r="D86" s="23">
        <f>C86-B86</f>
        <v>0</v>
      </c>
      <c r="E86" s="23"/>
    </row>
    <row r="87" spans="1:5" x14ac:dyDescent="0.25">
      <c r="A87" s="48" t="s">
        <v>49</v>
      </c>
      <c r="B87" s="30">
        <v>54151272.869999997</v>
      </c>
      <c r="C87" s="29">
        <v>54151272.869999997</v>
      </c>
      <c r="D87" s="23">
        <f>C87-B87</f>
        <v>0</v>
      </c>
      <c r="E87" s="23"/>
    </row>
    <row r="88" spans="1:5" x14ac:dyDescent="0.25">
      <c r="A88" s="48" t="s">
        <v>50</v>
      </c>
      <c r="B88" s="30"/>
      <c r="C88" s="29">
        <v>11676046.92</v>
      </c>
      <c r="D88" s="23">
        <f>C88-B88</f>
        <v>11676046.92</v>
      </c>
      <c r="E88" s="23"/>
    </row>
    <row r="89" spans="1:5" x14ac:dyDescent="0.25">
      <c r="A89" s="22" t="s">
        <v>51</v>
      </c>
      <c r="B89" s="49">
        <f>SUM(B86:B88)</f>
        <v>104562779.81</v>
      </c>
      <c r="C89" s="50">
        <f>SUM(C86:C88)</f>
        <v>116238826.73</v>
      </c>
      <c r="D89" s="51">
        <f>C89-B89</f>
        <v>11676046.920000002</v>
      </c>
      <c r="E89" s="23"/>
    </row>
    <row r="90" spans="1:5" x14ac:dyDescent="0.25">
      <c r="A90" s="48" t="s">
        <v>52</v>
      </c>
      <c r="B90" s="30">
        <v>3487983.33</v>
      </c>
      <c r="C90" s="30">
        <v>4184481.8</v>
      </c>
      <c r="D90" s="23">
        <f>C90-B90</f>
        <v>696498.46999999974</v>
      </c>
      <c r="E90" s="23"/>
    </row>
    <row r="91" spans="1:5" x14ac:dyDescent="0.25">
      <c r="A91" s="48" t="s">
        <v>53</v>
      </c>
      <c r="B91" s="30">
        <v>7524730.8300000001</v>
      </c>
      <c r="C91" s="30">
        <v>7524730.8300000001</v>
      </c>
      <c r="D91" s="23">
        <f t="shared" ref="D91:D116" si="0">C91-B91</f>
        <v>0</v>
      </c>
      <c r="E91" s="23"/>
    </row>
    <row r="92" spans="1:5" x14ac:dyDescent="0.25">
      <c r="A92" s="48" t="s">
        <v>54</v>
      </c>
      <c r="B92" s="30">
        <v>10880</v>
      </c>
      <c r="C92" s="30">
        <v>10880</v>
      </c>
      <c r="D92" s="23">
        <f t="shared" si="0"/>
        <v>0</v>
      </c>
      <c r="E92" s="23"/>
    </row>
    <row r="93" spans="1:5" x14ac:dyDescent="0.25">
      <c r="A93" s="48" t="s">
        <v>55</v>
      </c>
      <c r="B93" s="30">
        <v>7789436.4699999997</v>
      </c>
      <c r="C93" s="30">
        <v>9239438.2899999991</v>
      </c>
      <c r="D93" s="23">
        <f t="shared" si="0"/>
        <v>1450001.8199999994</v>
      </c>
      <c r="E93" s="23"/>
    </row>
    <row r="94" spans="1:5" x14ac:dyDescent="0.25">
      <c r="A94" s="48" t="s">
        <v>56</v>
      </c>
      <c r="B94" s="30">
        <v>132534.89000000001</v>
      </c>
      <c r="C94" s="30">
        <v>132534.89000000001</v>
      </c>
      <c r="D94" s="23">
        <f t="shared" si="0"/>
        <v>0</v>
      </c>
      <c r="E94" s="23"/>
    </row>
    <row r="95" spans="1:5" x14ac:dyDescent="0.25">
      <c r="A95" s="48" t="s">
        <v>57</v>
      </c>
      <c r="B95" s="30">
        <v>1099865.1100000001</v>
      </c>
      <c r="C95" s="30">
        <v>1193481.07</v>
      </c>
      <c r="D95" s="23">
        <f t="shared" si="0"/>
        <v>93615.959999999963</v>
      </c>
      <c r="E95" s="23"/>
    </row>
    <row r="96" spans="1:5" x14ac:dyDescent="0.25">
      <c r="A96" s="48" t="s">
        <v>58</v>
      </c>
      <c r="B96" s="30">
        <v>195703.67</v>
      </c>
      <c r="C96" s="30">
        <v>195703.67</v>
      </c>
      <c r="D96" s="23">
        <f t="shared" si="0"/>
        <v>0</v>
      </c>
      <c r="E96" s="23"/>
    </row>
    <row r="97" spans="1:5" x14ac:dyDescent="0.25">
      <c r="A97" s="48" t="s">
        <v>59</v>
      </c>
      <c r="B97" s="30">
        <v>832577.94</v>
      </c>
      <c r="C97" s="30">
        <v>971904.56</v>
      </c>
      <c r="D97" s="23">
        <f t="shared" si="0"/>
        <v>139326.62000000011</v>
      </c>
      <c r="E97" s="23"/>
    </row>
    <row r="98" spans="1:5" x14ac:dyDescent="0.25">
      <c r="A98" s="48" t="s">
        <v>60</v>
      </c>
      <c r="B98" s="30">
        <v>133025.16</v>
      </c>
      <c r="C98" s="30">
        <v>78187.399999999994</v>
      </c>
      <c r="D98" s="23">
        <f t="shared" si="0"/>
        <v>-54837.760000000009</v>
      </c>
      <c r="E98" s="23"/>
    </row>
    <row r="99" spans="1:5" x14ac:dyDescent="0.25">
      <c r="A99" s="48" t="s">
        <v>61</v>
      </c>
      <c r="B99" s="30">
        <v>211315.94</v>
      </c>
      <c r="C99" s="30">
        <v>211315.94</v>
      </c>
      <c r="D99" s="23">
        <f t="shared" si="0"/>
        <v>0</v>
      </c>
      <c r="E99" s="23"/>
    </row>
    <row r="100" spans="1:5" x14ac:dyDescent="0.25">
      <c r="A100" s="48" t="s">
        <v>62</v>
      </c>
      <c r="B100" s="30">
        <v>341018.57</v>
      </c>
      <c r="C100" s="30">
        <v>375630.72</v>
      </c>
      <c r="D100" s="23">
        <f t="shared" si="0"/>
        <v>34612.149999999965</v>
      </c>
      <c r="E100" s="23"/>
    </row>
    <row r="101" spans="1:5" x14ac:dyDescent="0.25">
      <c r="A101" s="48" t="s">
        <v>63</v>
      </c>
      <c r="B101" s="30">
        <v>3738169.22</v>
      </c>
      <c r="C101" s="30">
        <v>3738169.22</v>
      </c>
      <c r="D101" s="23">
        <f t="shared" si="0"/>
        <v>0</v>
      </c>
      <c r="E101" s="23"/>
    </row>
    <row r="102" spans="1:5" x14ac:dyDescent="0.25">
      <c r="A102" s="48" t="s">
        <v>64</v>
      </c>
      <c r="B102" s="30">
        <v>2805719.05</v>
      </c>
      <c r="C102" s="30">
        <v>2805719.05</v>
      </c>
      <c r="D102" s="23">
        <f t="shared" si="0"/>
        <v>0</v>
      </c>
      <c r="E102" s="23"/>
    </row>
    <row r="103" spans="1:5" x14ac:dyDescent="0.25">
      <c r="A103" s="48" t="s">
        <v>65</v>
      </c>
      <c r="B103" s="30">
        <v>1606284</v>
      </c>
      <c r="C103" s="30">
        <v>1606284</v>
      </c>
      <c r="D103" s="23">
        <f t="shared" si="0"/>
        <v>0</v>
      </c>
      <c r="E103" s="23"/>
    </row>
    <row r="104" spans="1:5" x14ac:dyDescent="0.25">
      <c r="A104" s="48" t="s">
        <v>66</v>
      </c>
      <c r="B104" s="30">
        <v>50353.19</v>
      </c>
      <c r="C104" s="30">
        <v>50353.19</v>
      </c>
      <c r="D104" s="23">
        <f t="shared" si="0"/>
        <v>0</v>
      </c>
      <c r="E104" s="23"/>
    </row>
    <row r="105" spans="1:5" x14ac:dyDescent="0.25">
      <c r="A105" s="48" t="s">
        <v>67</v>
      </c>
      <c r="B105" s="30">
        <v>39100</v>
      </c>
      <c r="C105" s="30">
        <v>39100</v>
      </c>
      <c r="D105" s="23">
        <f t="shared" si="0"/>
        <v>0</v>
      </c>
      <c r="E105" s="23"/>
    </row>
    <row r="106" spans="1:5" x14ac:dyDescent="0.25">
      <c r="A106" s="48" t="s">
        <v>68</v>
      </c>
      <c r="B106" s="30">
        <v>4723382.4800000004</v>
      </c>
      <c r="C106" s="30">
        <v>4723382.4800000004</v>
      </c>
      <c r="D106" s="23">
        <f t="shared" si="0"/>
        <v>0</v>
      </c>
      <c r="E106" s="23"/>
    </row>
    <row r="107" spans="1:5" x14ac:dyDescent="0.25">
      <c r="A107" s="48" t="s">
        <v>69</v>
      </c>
      <c r="B107" s="30">
        <v>1710618.2</v>
      </c>
      <c r="C107" s="30">
        <v>1710618.2</v>
      </c>
      <c r="D107" s="23">
        <f t="shared" si="0"/>
        <v>0</v>
      </c>
      <c r="E107" s="23"/>
    </row>
    <row r="108" spans="1:5" x14ac:dyDescent="0.25">
      <c r="A108" s="48" t="s">
        <v>70</v>
      </c>
      <c r="B108" s="30">
        <v>505355.6</v>
      </c>
      <c r="C108" s="30">
        <v>458013.45</v>
      </c>
      <c r="D108" s="23">
        <f t="shared" si="0"/>
        <v>-47342.149999999965</v>
      </c>
      <c r="E108" s="23"/>
    </row>
    <row r="109" spans="1:5" x14ac:dyDescent="0.25">
      <c r="A109" s="48" t="s">
        <v>71</v>
      </c>
      <c r="B109" s="30">
        <v>1639414.32</v>
      </c>
      <c r="C109" s="30">
        <v>1639414.32</v>
      </c>
      <c r="D109" s="23">
        <f t="shared" si="0"/>
        <v>0</v>
      </c>
      <c r="E109" s="23"/>
    </row>
    <row r="110" spans="1:5" x14ac:dyDescent="0.25">
      <c r="A110" s="48" t="s">
        <v>72</v>
      </c>
      <c r="B110" s="30">
        <v>915573.31</v>
      </c>
      <c r="C110" s="30">
        <v>1094141.07</v>
      </c>
      <c r="D110" s="23">
        <f t="shared" si="0"/>
        <v>178567.76</v>
      </c>
      <c r="E110" s="23"/>
    </row>
    <row r="111" spans="1:5" x14ac:dyDescent="0.25">
      <c r="A111" s="48" t="s">
        <v>73</v>
      </c>
      <c r="B111" s="30">
        <v>26352.14</v>
      </c>
      <c r="C111" s="30">
        <v>26352.14</v>
      </c>
      <c r="D111" s="23">
        <f t="shared" si="0"/>
        <v>0</v>
      </c>
      <c r="E111" s="23"/>
    </row>
    <row r="112" spans="1:5" x14ac:dyDescent="0.25">
      <c r="A112" s="48" t="s">
        <v>74</v>
      </c>
      <c r="B112" s="30">
        <v>2318872.5499999998</v>
      </c>
      <c r="C112" s="30">
        <v>2320652.5499999998</v>
      </c>
      <c r="D112" s="23">
        <f t="shared" si="0"/>
        <v>1780</v>
      </c>
      <c r="E112" s="23"/>
    </row>
    <row r="113" spans="1:5" x14ac:dyDescent="0.25">
      <c r="A113" s="48" t="s">
        <v>75</v>
      </c>
      <c r="B113" s="30">
        <v>14872.63</v>
      </c>
      <c r="C113" s="30">
        <v>14872.63</v>
      </c>
      <c r="D113" s="23">
        <f t="shared" si="0"/>
        <v>0</v>
      </c>
      <c r="E113" s="23"/>
    </row>
    <row r="114" spans="1:5" x14ac:dyDescent="0.25">
      <c r="A114" s="48" t="s">
        <v>76</v>
      </c>
      <c r="B114" s="30">
        <v>832891.37</v>
      </c>
      <c r="C114" s="30">
        <v>832891.37</v>
      </c>
      <c r="D114" s="23">
        <f t="shared" si="0"/>
        <v>0</v>
      </c>
      <c r="E114" s="23"/>
    </row>
    <row r="115" spans="1:5" x14ac:dyDescent="0.25">
      <c r="A115" s="48" t="s">
        <v>77</v>
      </c>
      <c r="B115" s="30">
        <v>7574.81</v>
      </c>
      <c r="C115" s="30">
        <v>7574.81</v>
      </c>
      <c r="D115" s="23">
        <f t="shared" si="0"/>
        <v>0</v>
      </c>
      <c r="E115" s="23"/>
    </row>
    <row r="116" spans="1:5" x14ac:dyDescent="0.25">
      <c r="A116" s="48" t="s">
        <v>78</v>
      </c>
      <c r="B116" s="30">
        <v>12000</v>
      </c>
      <c r="C116" s="30">
        <v>9020</v>
      </c>
      <c r="D116" s="23">
        <f t="shared" si="0"/>
        <v>-2980</v>
      </c>
      <c r="E116" s="23"/>
    </row>
    <row r="117" spans="1:5" x14ac:dyDescent="0.25">
      <c r="A117" s="22" t="s">
        <v>79</v>
      </c>
      <c r="B117" s="52">
        <f>SUM(B90:B116)</f>
        <v>42705604.780000016</v>
      </c>
      <c r="C117" s="52">
        <f>SUM(C90:C116)</f>
        <v>45194847.650000006</v>
      </c>
      <c r="D117" s="52">
        <f>SUM(D90:D116)</f>
        <v>2489242.8699999992</v>
      </c>
      <c r="E117" s="23"/>
    </row>
    <row r="118" spans="1:5" x14ac:dyDescent="0.25">
      <c r="A118" s="48" t="s">
        <v>80</v>
      </c>
      <c r="B118" s="30">
        <v>-6882185.8099999996</v>
      </c>
      <c r="C118" s="30">
        <v>-9409138.5199999996</v>
      </c>
      <c r="D118" s="23">
        <f t="shared" ref="D118:D135" si="1">C118-B118</f>
        <v>-2526952.71</v>
      </c>
      <c r="E118" s="23"/>
    </row>
    <row r="119" spans="1:5" x14ac:dyDescent="0.25">
      <c r="A119" s="48" t="s">
        <v>81</v>
      </c>
      <c r="B119" s="30">
        <v>-8199908.5800000001</v>
      </c>
      <c r="C119" s="30">
        <v>-9094688.1699999999</v>
      </c>
      <c r="D119" s="23">
        <f t="shared" si="1"/>
        <v>-894779.58999999985</v>
      </c>
      <c r="E119" s="23"/>
    </row>
    <row r="120" spans="1:5" x14ac:dyDescent="0.25">
      <c r="A120" s="48" t="s">
        <v>82</v>
      </c>
      <c r="B120" s="30">
        <v>-4700.5</v>
      </c>
      <c r="C120" s="30">
        <v>-5788.5</v>
      </c>
      <c r="D120" s="23">
        <f t="shared" si="1"/>
        <v>-1088</v>
      </c>
      <c r="E120" s="23"/>
    </row>
    <row r="121" spans="1:5" x14ac:dyDescent="0.25">
      <c r="A121" s="48" t="s">
        <v>83</v>
      </c>
      <c r="B121" s="30">
        <v>-9700</v>
      </c>
      <c r="C121" s="30">
        <v>-8193.17</v>
      </c>
      <c r="D121" s="23">
        <f t="shared" si="1"/>
        <v>1506.83</v>
      </c>
      <c r="E121" s="23"/>
    </row>
    <row r="122" spans="1:5" x14ac:dyDescent="0.25">
      <c r="A122" s="48" t="s">
        <v>84</v>
      </c>
      <c r="B122" s="30">
        <v>-6711060.3700000001</v>
      </c>
      <c r="C122" s="30">
        <v>-7021647.9800000004</v>
      </c>
      <c r="D122" s="23">
        <f t="shared" si="1"/>
        <v>-310587.61000000034</v>
      </c>
      <c r="E122" s="23"/>
    </row>
    <row r="123" spans="1:5" x14ac:dyDescent="0.25">
      <c r="A123" s="48" t="s">
        <v>85</v>
      </c>
      <c r="B123" s="30">
        <v>-487013.68</v>
      </c>
      <c r="C123" s="30">
        <v>-613800.62</v>
      </c>
      <c r="D123" s="23">
        <f t="shared" si="1"/>
        <v>-126786.94</v>
      </c>
      <c r="E123" s="23"/>
    </row>
    <row r="124" spans="1:5" x14ac:dyDescent="0.25">
      <c r="A124" s="48" t="s">
        <v>86</v>
      </c>
      <c r="B124" s="30">
        <v>-335236.77</v>
      </c>
      <c r="C124" s="30">
        <v>-416903.3</v>
      </c>
      <c r="D124" s="23">
        <f t="shared" si="1"/>
        <v>-81666.52999999997</v>
      </c>
      <c r="E124" s="23"/>
    </row>
    <row r="125" spans="1:5" x14ac:dyDescent="0.25">
      <c r="A125" s="48" t="s">
        <v>87</v>
      </c>
      <c r="B125" s="30">
        <v>-64225.120000000003</v>
      </c>
      <c r="C125" s="30">
        <v>-43862.76</v>
      </c>
      <c r="D125" s="23">
        <f t="shared" si="1"/>
        <v>20362.36</v>
      </c>
      <c r="E125" s="23"/>
    </row>
    <row r="126" spans="1:5" x14ac:dyDescent="0.25">
      <c r="A126" s="48" t="s">
        <v>88</v>
      </c>
      <c r="B126" s="30">
        <v>-129306.95</v>
      </c>
      <c r="C126" s="30">
        <v>-148438.95000000001</v>
      </c>
      <c r="D126" s="23">
        <f t="shared" si="1"/>
        <v>-19132.000000000015</v>
      </c>
      <c r="E126" s="23"/>
    </row>
    <row r="127" spans="1:5" x14ac:dyDescent="0.25">
      <c r="A127" s="48" t="s">
        <v>89</v>
      </c>
      <c r="B127" s="30">
        <v>-3880757.97</v>
      </c>
      <c r="C127" s="30">
        <v>-3913286.01</v>
      </c>
      <c r="D127" s="23">
        <f t="shared" si="1"/>
        <v>-32528.039999999572</v>
      </c>
      <c r="E127" s="23"/>
    </row>
    <row r="128" spans="1:5" x14ac:dyDescent="0.25">
      <c r="A128" s="48" t="s">
        <v>90</v>
      </c>
      <c r="B128" s="30">
        <v>-3905371.84</v>
      </c>
      <c r="C128" s="30">
        <v>-4084182.85</v>
      </c>
      <c r="D128" s="23">
        <f t="shared" si="1"/>
        <v>-178811.01000000024</v>
      </c>
      <c r="E128" s="23"/>
    </row>
    <row r="129" spans="1:7" x14ac:dyDescent="0.25">
      <c r="A129" s="48" t="s">
        <v>91</v>
      </c>
      <c r="B129" s="30">
        <v>-39100</v>
      </c>
      <c r="C129" s="30">
        <v>-39100</v>
      </c>
      <c r="D129" s="23">
        <f t="shared" si="1"/>
        <v>0</v>
      </c>
      <c r="E129" s="23"/>
    </row>
    <row r="130" spans="1:7" x14ac:dyDescent="0.25">
      <c r="A130" s="48" t="s">
        <v>92</v>
      </c>
      <c r="B130" s="30">
        <v>-2985518.96</v>
      </c>
      <c r="C130" s="30">
        <v>-3457857.2</v>
      </c>
      <c r="D130" s="23">
        <f t="shared" si="1"/>
        <v>-472338.24000000022</v>
      </c>
      <c r="E130" s="23"/>
    </row>
    <row r="131" spans="1:7" x14ac:dyDescent="0.25">
      <c r="A131" s="48" t="s">
        <v>93</v>
      </c>
      <c r="B131" s="30">
        <v>-386526.52</v>
      </c>
      <c r="C131" s="30">
        <v>-557588.16</v>
      </c>
      <c r="D131" s="23">
        <f t="shared" si="1"/>
        <v>-171061.64</v>
      </c>
      <c r="E131" s="23"/>
    </row>
    <row r="132" spans="1:7" x14ac:dyDescent="0.25">
      <c r="A132" s="48" t="s">
        <v>94</v>
      </c>
      <c r="B132" s="30">
        <v>-1898720.27</v>
      </c>
      <c r="C132" s="30">
        <v>-1939716.32</v>
      </c>
      <c r="D132" s="23">
        <f t="shared" si="1"/>
        <v>-40996.050000000047</v>
      </c>
      <c r="E132" s="23"/>
    </row>
    <row r="133" spans="1:7" x14ac:dyDescent="0.25">
      <c r="A133" s="48" t="s">
        <v>95</v>
      </c>
      <c r="B133" s="30">
        <v>-150117.10999999999</v>
      </c>
      <c r="C133" s="30">
        <v>-198386.92</v>
      </c>
      <c r="D133" s="23">
        <f t="shared" si="1"/>
        <v>-48269.810000000027</v>
      </c>
      <c r="E133" s="23"/>
    </row>
    <row r="134" spans="1:7" x14ac:dyDescent="0.25">
      <c r="A134" s="48" t="s">
        <v>96</v>
      </c>
      <c r="B134" s="30">
        <v>-928613.43</v>
      </c>
      <c r="C134" s="30">
        <v>-1161828.57</v>
      </c>
      <c r="D134" s="23">
        <f t="shared" si="1"/>
        <v>-233215.14</v>
      </c>
      <c r="E134" s="23"/>
    </row>
    <row r="135" spans="1:7" x14ac:dyDescent="0.25">
      <c r="A135" s="48" t="s">
        <v>97</v>
      </c>
      <c r="B135" s="30">
        <v>-213198.41</v>
      </c>
      <c r="C135" s="30">
        <v>-296487.55</v>
      </c>
      <c r="D135" s="23">
        <f t="shared" si="1"/>
        <v>-83289.139999999985</v>
      </c>
      <c r="E135" s="23"/>
    </row>
    <row r="136" spans="1:7" x14ac:dyDescent="0.25">
      <c r="A136" s="24" t="s">
        <v>98</v>
      </c>
      <c r="B136" s="53">
        <f>SUM(B118:B135)</f>
        <v>-37211262.289999999</v>
      </c>
      <c r="C136" s="53">
        <f>SUM(C118:C135)</f>
        <v>-42410895.550000004</v>
      </c>
      <c r="D136" s="53">
        <f>SUM(D118:D135)</f>
        <v>-5199633.2599999988</v>
      </c>
      <c r="E136" s="23">
        <v>0</v>
      </c>
    </row>
    <row r="137" spans="1:7" ht="18" customHeight="1" x14ac:dyDescent="0.25">
      <c r="B137" s="54">
        <f>B89+B117+B136</f>
        <v>110057122.30000004</v>
      </c>
      <c r="C137" s="54">
        <f>C89+C117+C136</f>
        <v>119022778.82999998</v>
      </c>
      <c r="D137" s="54">
        <f>D89+D117+D136</f>
        <v>8965656.5300000012</v>
      </c>
      <c r="E137" s="55"/>
      <c r="G137" s="56"/>
    </row>
    <row r="140" spans="1:7" ht="21.75" customHeight="1" x14ac:dyDescent="0.25">
      <c r="A140" s="18" t="s">
        <v>99</v>
      </c>
      <c r="B140" s="19" t="s">
        <v>44</v>
      </c>
      <c r="C140" s="19" t="s">
        <v>45</v>
      </c>
      <c r="D140" s="19" t="s">
        <v>46</v>
      </c>
      <c r="E140" s="19" t="s">
        <v>47</v>
      </c>
    </row>
    <row r="141" spans="1:7" x14ac:dyDescent="0.25">
      <c r="A141" s="22" t="s">
        <v>100</v>
      </c>
      <c r="B141" s="30">
        <v>88673.43</v>
      </c>
      <c r="C141" s="30">
        <v>88673.43</v>
      </c>
      <c r="D141" s="23">
        <f>C141-B141</f>
        <v>0</v>
      </c>
      <c r="E141" s="23"/>
    </row>
    <row r="142" spans="1:7" x14ac:dyDescent="0.25">
      <c r="A142" s="22"/>
      <c r="B142" s="30"/>
      <c r="C142" s="30"/>
      <c r="D142" s="23"/>
      <c r="E142" s="23"/>
    </row>
    <row r="143" spans="1:7" x14ac:dyDescent="0.25">
      <c r="A143" s="22" t="s">
        <v>101</v>
      </c>
      <c r="B143" s="23">
        <v>0</v>
      </c>
      <c r="C143" s="23">
        <v>0</v>
      </c>
      <c r="D143" s="23"/>
      <c r="E143" s="23"/>
    </row>
    <row r="144" spans="1:7" x14ac:dyDescent="0.25">
      <c r="A144" s="22"/>
      <c r="B144" s="23"/>
      <c r="C144" s="23"/>
      <c r="D144" s="23"/>
      <c r="E144" s="23"/>
    </row>
    <row r="145" spans="1:5" x14ac:dyDescent="0.25">
      <c r="A145" s="22" t="s">
        <v>98</v>
      </c>
      <c r="B145" s="30">
        <v>-59893.67</v>
      </c>
      <c r="C145" s="30">
        <v>-68398.05</v>
      </c>
      <c r="D145" s="23">
        <f>C145-B145</f>
        <v>-8504.3800000000047</v>
      </c>
      <c r="E145" s="23"/>
    </row>
    <row r="146" spans="1:5" x14ac:dyDescent="0.25">
      <c r="A146" s="57"/>
      <c r="B146" s="25"/>
      <c r="C146" s="25"/>
      <c r="D146" s="25"/>
      <c r="E146" s="25"/>
    </row>
    <row r="147" spans="1:5" ht="16.5" customHeight="1" x14ac:dyDescent="0.25">
      <c r="B147" s="58">
        <f>B141+B145</f>
        <v>28779.759999999995</v>
      </c>
      <c r="C147" s="58">
        <f>C141+C145</f>
        <v>20275.37999999999</v>
      </c>
      <c r="D147" s="19">
        <f>SUM(D145:D146)</f>
        <v>-8504.3800000000047</v>
      </c>
      <c r="E147" s="55"/>
    </row>
    <row r="151" spans="1:5" ht="27" customHeight="1" x14ac:dyDescent="0.25">
      <c r="A151" s="18" t="s">
        <v>102</v>
      </c>
      <c r="B151" s="19" t="s">
        <v>8</v>
      </c>
    </row>
    <row r="152" spans="1:5" x14ac:dyDescent="0.25">
      <c r="A152" s="20" t="s">
        <v>103</v>
      </c>
      <c r="B152" s="21"/>
    </row>
    <row r="153" spans="1:5" x14ac:dyDescent="0.25">
      <c r="A153" s="22"/>
      <c r="B153" s="23"/>
    </row>
    <row r="154" spans="1:5" x14ac:dyDescent="0.25">
      <c r="A154" s="24"/>
      <c r="B154" s="25"/>
    </row>
    <row r="155" spans="1:5" ht="15" customHeight="1" x14ac:dyDescent="0.25">
      <c r="B155" s="19">
        <f>SUM(B153:B154)</f>
        <v>0</v>
      </c>
    </row>
    <row r="156" spans="1:5" ht="15" customHeight="1" x14ac:dyDescent="0.25">
      <c r="B156" s="59"/>
    </row>
    <row r="157" spans="1:5" x14ac:dyDescent="0.25">
      <c r="A157" s="5"/>
    </row>
    <row r="159" spans="1:5" ht="22.5" customHeight="1" x14ac:dyDescent="0.25">
      <c r="A159" s="60" t="s">
        <v>104</v>
      </c>
      <c r="B159" s="61" t="s">
        <v>8</v>
      </c>
      <c r="C159" s="62" t="s">
        <v>105</v>
      </c>
    </row>
    <row r="160" spans="1:5" x14ac:dyDescent="0.25">
      <c r="A160" s="63"/>
      <c r="B160" s="64"/>
      <c r="C160" s="65"/>
    </row>
    <row r="161" spans="1:5" x14ac:dyDescent="0.25">
      <c r="A161" s="66"/>
      <c r="B161" s="67"/>
      <c r="C161" s="68"/>
    </row>
    <row r="162" spans="1:5" x14ac:dyDescent="0.25">
      <c r="A162" s="69"/>
      <c r="B162" s="70"/>
      <c r="C162" s="70"/>
    </row>
    <row r="163" spans="1:5" x14ac:dyDescent="0.25">
      <c r="A163" s="69"/>
      <c r="B163" s="70"/>
      <c r="C163" s="70"/>
    </row>
    <row r="164" spans="1:5" x14ac:dyDescent="0.25">
      <c r="A164" s="71"/>
      <c r="B164" s="72"/>
      <c r="C164" s="72"/>
    </row>
    <row r="165" spans="1:5" ht="14.25" customHeight="1" x14ac:dyDescent="0.25">
      <c r="B165" s="19">
        <f>SUM(B163:B164)</f>
        <v>0</v>
      </c>
      <c r="C165" s="19"/>
    </row>
    <row r="168" spans="1:5" x14ac:dyDescent="0.25">
      <c r="A168" s="13" t="s">
        <v>106</v>
      </c>
    </row>
    <row r="170" spans="1:5" ht="20.25" customHeight="1" x14ac:dyDescent="0.25">
      <c r="A170" s="60" t="s">
        <v>107</v>
      </c>
      <c r="B170" s="73" t="s">
        <v>8</v>
      </c>
      <c r="C170" s="19" t="s">
        <v>21</v>
      </c>
      <c r="D170" s="19" t="s">
        <v>22</v>
      </c>
      <c r="E170" s="19" t="s">
        <v>23</v>
      </c>
    </row>
    <row r="171" spans="1:5" x14ac:dyDescent="0.25">
      <c r="A171" s="46" t="s">
        <v>108</v>
      </c>
      <c r="B171" s="65">
        <v>-175004.58</v>
      </c>
      <c r="C171" s="65">
        <v>-175004.58</v>
      </c>
      <c r="D171" s="21"/>
      <c r="E171" s="21"/>
    </row>
    <row r="172" spans="1:5" x14ac:dyDescent="0.25">
      <c r="A172" s="48" t="s">
        <v>109</v>
      </c>
      <c r="B172" s="74">
        <v>-206063.33</v>
      </c>
      <c r="C172" s="74">
        <v>-206063.33</v>
      </c>
      <c r="D172" s="23"/>
      <c r="E172" s="23"/>
    </row>
    <row r="173" spans="1:5" x14ac:dyDescent="0.25">
      <c r="A173" s="48" t="s">
        <v>110</v>
      </c>
      <c r="B173" s="74">
        <v>-209672.38</v>
      </c>
      <c r="C173" s="74">
        <v>-209672.38</v>
      </c>
      <c r="D173" s="23"/>
      <c r="E173" s="23"/>
    </row>
    <row r="174" spans="1:5" x14ac:dyDescent="0.25">
      <c r="A174" s="48" t="s">
        <v>111</v>
      </c>
      <c r="B174" s="74">
        <v>-1086493.5</v>
      </c>
      <c r="C174" s="74">
        <v>-1086493.5</v>
      </c>
      <c r="D174" s="23"/>
      <c r="E174" s="23"/>
    </row>
    <row r="175" spans="1:5" x14ac:dyDescent="0.25">
      <c r="A175" s="48" t="s">
        <v>112</v>
      </c>
      <c r="B175" s="74">
        <v>-58248.33</v>
      </c>
      <c r="C175" s="74">
        <v>-58248.33</v>
      </c>
      <c r="D175" s="23"/>
      <c r="E175" s="23"/>
    </row>
    <row r="176" spans="1:5" x14ac:dyDescent="0.25">
      <c r="A176" s="48" t="s">
        <v>113</v>
      </c>
      <c r="B176" s="74">
        <v>-5826.6</v>
      </c>
      <c r="C176" s="74">
        <v>-5826.6</v>
      </c>
      <c r="D176" s="23"/>
      <c r="E176" s="23"/>
    </row>
    <row r="177" spans="1:5" x14ac:dyDescent="0.25">
      <c r="A177" s="48" t="s">
        <v>114</v>
      </c>
      <c r="B177" s="74">
        <v>-96883.199999999997</v>
      </c>
      <c r="C177" s="74">
        <v>-96883.199999999997</v>
      </c>
      <c r="D177" s="23"/>
      <c r="E177" s="23"/>
    </row>
    <row r="178" spans="1:5" x14ac:dyDescent="0.25">
      <c r="A178" s="48" t="s">
        <v>115</v>
      </c>
      <c r="B178" s="74">
        <v>-122211.68</v>
      </c>
      <c r="C178" s="74">
        <v>-122211.68</v>
      </c>
      <c r="D178" s="23"/>
      <c r="E178" s="23"/>
    </row>
    <row r="179" spans="1:5" x14ac:dyDescent="0.25">
      <c r="A179" s="48" t="s">
        <v>116</v>
      </c>
      <c r="B179" s="74">
        <v>-6840.71</v>
      </c>
      <c r="C179" s="74">
        <v>-6840.71</v>
      </c>
      <c r="D179" s="23"/>
      <c r="E179" s="23"/>
    </row>
    <row r="180" spans="1:5" x14ac:dyDescent="0.25">
      <c r="A180" s="48" t="s">
        <v>117</v>
      </c>
      <c r="B180" s="74">
        <v>-2252.87</v>
      </c>
      <c r="C180" s="74">
        <v>-2252.87</v>
      </c>
      <c r="D180" s="23"/>
      <c r="E180" s="23"/>
    </row>
    <row r="181" spans="1:5" x14ac:dyDescent="0.25">
      <c r="A181" s="48" t="s">
        <v>118</v>
      </c>
      <c r="B181" s="74">
        <v>-124500</v>
      </c>
      <c r="C181" s="74">
        <v>-124500</v>
      </c>
      <c r="D181" s="23"/>
      <c r="E181" s="23"/>
    </row>
    <row r="182" spans="1:5" x14ac:dyDescent="0.25">
      <c r="A182" s="48" t="s">
        <v>119</v>
      </c>
      <c r="B182" s="74">
        <v>-1138.21</v>
      </c>
      <c r="C182" s="74">
        <v>-1138.21</v>
      </c>
      <c r="D182" s="23"/>
      <c r="E182" s="23"/>
    </row>
    <row r="183" spans="1:5" x14ac:dyDescent="0.25">
      <c r="A183" s="48" t="s">
        <v>120</v>
      </c>
      <c r="B183" s="74">
        <v>-4466.78</v>
      </c>
      <c r="C183" s="74">
        <v>-4466.78</v>
      </c>
      <c r="D183" s="23"/>
      <c r="E183" s="23"/>
    </row>
    <row r="184" spans="1:5" x14ac:dyDescent="0.25">
      <c r="A184" s="48" t="s">
        <v>121</v>
      </c>
      <c r="B184" s="74">
        <v>-17657.439999999999</v>
      </c>
      <c r="C184" s="74">
        <v>-17657.439999999999</v>
      </c>
      <c r="D184" s="23"/>
      <c r="E184" s="23"/>
    </row>
    <row r="185" spans="1:5" x14ac:dyDescent="0.25">
      <c r="A185" s="48" t="s">
        <v>122</v>
      </c>
      <c r="B185" s="74">
        <v>-3126</v>
      </c>
      <c r="C185" s="74">
        <v>-3126</v>
      </c>
      <c r="D185" s="23"/>
      <c r="E185" s="23"/>
    </row>
    <row r="186" spans="1:5" x14ac:dyDescent="0.25">
      <c r="A186" s="48" t="s">
        <v>123</v>
      </c>
      <c r="B186" s="74">
        <v>-4137482.29</v>
      </c>
      <c r="C186" s="74">
        <v>-4137482.29</v>
      </c>
      <c r="D186" s="23"/>
      <c r="E186" s="23"/>
    </row>
    <row r="187" spans="1:5" x14ac:dyDescent="0.25">
      <c r="A187" s="24"/>
      <c r="B187" s="25"/>
      <c r="C187" s="39"/>
      <c r="D187" s="25"/>
      <c r="E187" s="25"/>
    </row>
    <row r="188" spans="1:5" ht="16.5" customHeight="1" x14ac:dyDescent="0.25">
      <c r="B188" s="75">
        <f>SUM(B171:B187)</f>
        <v>-6257867.9000000004</v>
      </c>
      <c r="C188" s="75">
        <f>SUM(C171:C187)</f>
        <v>-6257867.9000000004</v>
      </c>
      <c r="D188" s="75">
        <f>SUM(D171:D187)</f>
        <v>0</v>
      </c>
      <c r="E188" s="75">
        <f>SUM(E171:E187)</f>
        <v>0</v>
      </c>
    </row>
    <row r="192" spans="1:5" ht="20.25" customHeight="1" x14ac:dyDescent="0.25">
      <c r="A192" s="60" t="s">
        <v>124</v>
      </c>
      <c r="B192" s="61" t="s">
        <v>8</v>
      </c>
      <c r="C192" s="19" t="s">
        <v>125</v>
      </c>
      <c r="D192" s="19" t="s">
        <v>105</v>
      </c>
    </row>
    <row r="193" spans="1:4" x14ac:dyDescent="0.25">
      <c r="A193" s="76" t="s">
        <v>126</v>
      </c>
      <c r="B193" s="77"/>
      <c r="C193" s="78"/>
      <c r="D193" s="79"/>
    </row>
    <row r="194" spans="1:4" x14ac:dyDescent="0.25">
      <c r="A194" s="80"/>
      <c r="B194" s="81"/>
      <c r="C194" s="82"/>
      <c r="D194" s="83"/>
    </row>
    <row r="195" spans="1:4" x14ac:dyDescent="0.25">
      <c r="A195" s="84"/>
      <c r="B195" s="85"/>
      <c r="C195" s="86"/>
      <c r="D195" s="87"/>
    </row>
    <row r="196" spans="1:4" ht="16.5" customHeight="1" x14ac:dyDescent="0.25">
      <c r="B196" s="19">
        <f>SUM(B194:B195)</f>
        <v>0</v>
      </c>
      <c r="C196" s="88"/>
      <c r="D196" s="89"/>
    </row>
    <row r="200" spans="1:4" ht="27.75" customHeight="1" x14ac:dyDescent="0.25">
      <c r="A200" s="60" t="s">
        <v>127</v>
      </c>
      <c r="B200" s="73" t="s">
        <v>8</v>
      </c>
      <c r="C200" s="19" t="s">
        <v>125</v>
      </c>
      <c r="D200" s="19" t="s">
        <v>105</v>
      </c>
    </row>
    <row r="201" spans="1:4" x14ac:dyDescent="0.25">
      <c r="A201" s="76" t="s">
        <v>128</v>
      </c>
      <c r="B201" s="30"/>
      <c r="C201" s="78"/>
      <c r="D201" s="79"/>
    </row>
    <row r="202" spans="1:4" x14ac:dyDescent="0.25">
      <c r="A202" s="80"/>
      <c r="B202" s="81"/>
      <c r="C202" s="82"/>
      <c r="D202" s="83"/>
    </row>
    <row r="203" spans="1:4" x14ac:dyDescent="0.25">
      <c r="A203" s="84"/>
      <c r="B203" s="85"/>
      <c r="C203" s="86"/>
      <c r="D203" s="87"/>
    </row>
    <row r="204" spans="1:4" ht="15" customHeight="1" x14ac:dyDescent="0.25">
      <c r="B204" s="90">
        <v>0</v>
      </c>
      <c r="C204" s="88"/>
      <c r="D204" s="89"/>
    </row>
    <row r="205" spans="1:4" x14ac:dyDescent="0.25">
      <c r="A205" s="5"/>
    </row>
    <row r="206" spans="1:4" x14ac:dyDescent="0.25">
      <c r="A206" s="5"/>
    </row>
    <row r="208" spans="1:4" ht="24" customHeight="1" x14ac:dyDescent="0.25">
      <c r="A208" s="60" t="s">
        <v>129</v>
      </c>
      <c r="B208" s="61" t="s">
        <v>8</v>
      </c>
      <c r="C208" s="19" t="s">
        <v>125</v>
      </c>
      <c r="D208" s="19" t="s">
        <v>105</v>
      </c>
    </row>
    <row r="209" spans="1:4" x14ac:dyDescent="0.25">
      <c r="A209" s="76" t="s">
        <v>130</v>
      </c>
      <c r="B209" s="77"/>
      <c r="C209" s="78"/>
      <c r="D209" s="79"/>
    </row>
    <row r="210" spans="1:4" x14ac:dyDescent="0.25">
      <c r="A210" s="80"/>
      <c r="B210" s="81"/>
      <c r="C210" s="82"/>
      <c r="D210" s="83"/>
    </row>
    <row r="211" spans="1:4" x14ac:dyDescent="0.25">
      <c r="A211" s="84"/>
      <c r="B211" s="85"/>
      <c r="C211" s="86"/>
      <c r="D211" s="87"/>
    </row>
    <row r="212" spans="1:4" ht="16.5" customHeight="1" x14ac:dyDescent="0.25">
      <c r="B212" s="19">
        <f>SUM(B210:B211)</f>
        <v>0</v>
      </c>
      <c r="C212" s="88"/>
      <c r="D212" s="89"/>
    </row>
    <row r="213" spans="1:4" ht="16.5" customHeight="1" x14ac:dyDescent="0.25">
      <c r="B213" s="91"/>
      <c r="C213" s="92"/>
      <c r="D213" s="92"/>
    </row>
    <row r="218" spans="1:4" ht="24" customHeight="1" x14ac:dyDescent="0.25">
      <c r="A218" s="60" t="s">
        <v>131</v>
      </c>
      <c r="B218" s="61" t="s">
        <v>8</v>
      </c>
      <c r="C218" s="93" t="s">
        <v>125</v>
      </c>
      <c r="D218" s="93" t="s">
        <v>35</v>
      </c>
    </row>
    <row r="219" spans="1:4" x14ac:dyDescent="0.25">
      <c r="A219" s="76" t="s">
        <v>132</v>
      </c>
      <c r="B219" s="21">
        <v>-3988.16</v>
      </c>
      <c r="C219" s="21">
        <v>0</v>
      </c>
      <c r="D219" s="21">
        <v>0</v>
      </c>
    </row>
    <row r="220" spans="1:4" x14ac:dyDescent="0.25">
      <c r="A220" s="22"/>
      <c r="B220" s="23"/>
      <c r="C220" s="23">
        <v>0</v>
      </c>
      <c r="D220" s="23">
        <v>0</v>
      </c>
    </row>
    <row r="221" spans="1:4" x14ac:dyDescent="0.25">
      <c r="A221" s="24"/>
      <c r="B221" s="94"/>
      <c r="C221" s="94">
        <v>0</v>
      </c>
      <c r="D221" s="94">
        <v>0</v>
      </c>
    </row>
    <row r="222" spans="1:4" ht="18.75" customHeight="1" x14ac:dyDescent="0.25">
      <c r="B222" s="90">
        <f>+B219</f>
        <v>-3988.16</v>
      </c>
      <c r="C222" s="88"/>
      <c r="D222" s="89"/>
    </row>
    <row r="225" spans="1:4" x14ac:dyDescent="0.25">
      <c r="A225" s="13" t="s">
        <v>133</v>
      </c>
    </row>
    <row r="226" spans="1:4" x14ac:dyDescent="0.25">
      <c r="A226" s="13"/>
    </row>
    <row r="227" spans="1:4" x14ac:dyDescent="0.25">
      <c r="A227" s="13" t="s">
        <v>134</v>
      </c>
    </row>
    <row r="229" spans="1:4" ht="24" customHeight="1" x14ac:dyDescent="0.25">
      <c r="A229" s="95" t="s">
        <v>135</v>
      </c>
      <c r="B229" s="73" t="s">
        <v>8</v>
      </c>
      <c r="C229" s="19" t="s">
        <v>136</v>
      </c>
      <c r="D229" s="19" t="s">
        <v>35</v>
      </c>
    </row>
    <row r="230" spans="1:4" x14ac:dyDescent="0.25">
      <c r="A230" s="46" t="s">
        <v>137</v>
      </c>
      <c r="B230" s="23">
        <v>-203500</v>
      </c>
      <c r="C230" s="21"/>
      <c r="D230" s="21"/>
    </row>
    <row r="231" spans="1:4" x14ac:dyDescent="0.25">
      <c r="A231" s="48" t="s">
        <v>138</v>
      </c>
      <c r="B231" s="33">
        <v>-311850</v>
      </c>
      <c r="C231" s="23"/>
      <c r="D231" s="23"/>
    </row>
    <row r="232" spans="1:4" x14ac:dyDescent="0.25">
      <c r="A232" s="96" t="s">
        <v>139</v>
      </c>
      <c r="B232" s="97">
        <v>-43550</v>
      </c>
      <c r="C232" s="23"/>
      <c r="D232" s="23"/>
    </row>
    <row r="233" spans="1:4" x14ac:dyDescent="0.25">
      <c r="A233" s="96" t="s">
        <v>140</v>
      </c>
      <c r="B233" s="97">
        <v>-1000800</v>
      </c>
      <c r="C233" s="23"/>
      <c r="D233" s="23"/>
    </row>
    <row r="234" spans="1:4" x14ac:dyDescent="0.25">
      <c r="A234" s="96" t="s">
        <v>141</v>
      </c>
      <c r="B234" s="97">
        <v>-184000</v>
      </c>
      <c r="C234" s="23"/>
      <c r="D234" s="23"/>
    </row>
    <row r="235" spans="1:4" x14ac:dyDescent="0.25">
      <c r="A235" s="96" t="s">
        <v>142</v>
      </c>
      <c r="B235" s="97">
        <v>-28680</v>
      </c>
      <c r="C235" s="23"/>
      <c r="D235" s="23"/>
    </row>
    <row r="236" spans="1:4" x14ac:dyDescent="0.25">
      <c r="A236" s="96" t="s">
        <v>143</v>
      </c>
      <c r="B236" s="97">
        <v>-321080</v>
      </c>
      <c r="C236" s="23"/>
      <c r="D236" s="23"/>
    </row>
    <row r="237" spans="1:4" x14ac:dyDescent="0.25">
      <c r="A237" s="96" t="s">
        <v>144</v>
      </c>
      <c r="B237" s="97">
        <v>-942782.51</v>
      </c>
      <c r="C237" s="23"/>
      <c r="D237" s="23"/>
    </row>
    <row r="238" spans="1:4" x14ac:dyDescent="0.25">
      <c r="A238" s="96" t="s">
        <v>145</v>
      </c>
      <c r="B238" s="97">
        <v>-100560</v>
      </c>
      <c r="C238" s="23"/>
      <c r="D238" s="23"/>
    </row>
    <row r="239" spans="1:4" x14ac:dyDescent="0.25">
      <c r="A239" s="96" t="s">
        <v>146</v>
      </c>
      <c r="B239" s="97">
        <v>-234250</v>
      </c>
      <c r="C239" s="23"/>
      <c r="D239" s="23"/>
    </row>
    <row r="240" spans="1:4" x14ac:dyDescent="0.25">
      <c r="A240" s="96" t="s">
        <v>147</v>
      </c>
      <c r="B240" s="97">
        <v>-3371052.51</v>
      </c>
      <c r="C240" s="23"/>
      <c r="D240" s="23"/>
    </row>
    <row r="241" spans="1:4" x14ac:dyDescent="0.25">
      <c r="A241" s="96" t="s">
        <v>148</v>
      </c>
      <c r="B241" s="97">
        <v>-3371052.51</v>
      </c>
      <c r="C241" s="23"/>
      <c r="D241" s="23"/>
    </row>
    <row r="242" spans="1:4" x14ac:dyDescent="0.25">
      <c r="A242" s="96" t="s">
        <v>149</v>
      </c>
      <c r="B242" s="97">
        <v>-3371052.51</v>
      </c>
      <c r="C242" s="23"/>
      <c r="D242" s="23"/>
    </row>
    <row r="243" spans="1:4" x14ac:dyDescent="0.25">
      <c r="A243" s="96" t="s">
        <v>150</v>
      </c>
      <c r="B243" s="97">
        <v>-9028902.6400000006</v>
      </c>
      <c r="C243" s="23"/>
      <c r="D243" s="23"/>
    </row>
    <row r="244" spans="1:4" x14ac:dyDescent="0.25">
      <c r="A244" s="96" t="s">
        <v>151</v>
      </c>
      <c r="B244" s="97">
        <v>-9028902.6400000006</v>
      </c>
      <c r="C244" s="23"/>
      <c r="D244" s="23"/>
    </row>
    <row r="245" spans="1:4" x14ac:dyDescent="0.25">
      <c r="A245" s="96" t="s">
        <v>152</v>
      </c>
      <c r="B245" s="97">
        <v>-11817670.279999999</v>
      </c>
      <c r="C245" s="23"/>
      <c r="D245" s="23"/>
    </row>
    <row r="246" spans="1:4" x14ac:dyDescent="0.25">
      <c r="A246" s="96" t="s">
        <v>153</v>
      </c>
      <c r="B246" s="97">
        <v>-1424090.6</v>
      </c>
      <c r="C246" s="23"/>
      <c r="D246" s="23"/>
    </row>
    <row r="247" spans="1:4" x14ac:dyDescent="0.25">
      <c r="A247" s="96" t="s">
        <v>154</v>
      </c>
      <c r="B247" s="97">
        <v>-3894717.38</v>
      </c>
      <c r="C247" s="23"/>
      <c r="D247" s="23"/>
    </row>
    <row r="248" spans="1:4" x14ac:dyDescent="0.25">
      <c r="A248" s="96" t="s">
        <v>155</v>
      </c>
      <c r="B248" s="97">
        <v>-17136478.260000002</v>
      </c>
      <c r="C248" s="23"/>
      <c r="D248" s="23"/>
    </row>
    <row r="249" spans="1:4" x14ac:dyDescent="0.25">
      <c r="A249" s="96" t="s">
        <v>156</v>
      </c>
      <c r="B249" s="97">
        <v>-26165380.899999999</v>
      </c>
      <c r="C249" s="23"/>
      <c r="D249" s="23"/>
    </row>
    <row r="250" spans="1:4" x14ac:dyDescent="0.25">
      <c r="A250" s="96" t="s">
        <v>157</v>
      </c>
      <c r="B250" s="97">
        <v>-35590890.259999998</v>
      </c>
      <c r="C250" s="23"/>
      <c r="D250" s="23"/>
    </row>
    <row r="251" spans="1:4" x14ac:dyDescent="0.25">
      <c r="A251" s="96" t="s">
        <v>158</v>
      </c>
      <c r="B251" s="97">
        <v>-1231486.9099999999</v>
      </c>
      <c r="C251" s="23"/>
      <c r="D251" s="23"/>
    </row>
    <row r="252" spans="1:4" x14ac:dyDescent="0.25">
      <c r="A252" s="96" t="s">
        <v>159</v>
      </c>
      <c r="B252" s="97">
        <v>-4370040.8</v>
      </c>
      <c r="C252" s="23"/>
      <c r="D252" s="23"/>
    </row>
    <row r="253" spans="1:4" x14ac:dyDescent="0.25">
      <c r="A253" s="96" t="s">
        <v>160</v>
      </c>
      <c r="B253" s="97">
        <v>-650041.35</v>
      </c>
      <c r="C253" s="23"/>
      <c r="D253" s="23"/>
    </row>
    <row r="254" spans="1:4" x14ac:dyDescent="0.25">
      <c r="A254" s="96" t="s">
        <v>161</v>
      </c>
      <c r="B254" s="97">
        <v>-41842459.32</v>
      </c>
      <c r="C254" s="23"/>
      <c r="D254" s="23"/>
    </row>
    <row r="255" spans="1:4" x14ac:dyDescent="0.25">
      <c r="A255" s="96" t="s">
        <v>162</v>
      </c>
      <c r="B255" s="97">
        <v>-41842459.32</v>
      </c>
      <c r="C255" s="23"/>
      <c r="D255" s="23"/>
    </row>
    <row r="256" spans="1:4" x14ac:dyDescent="0.25">
      <c r="A256" s="96" t="s">
        <v>163</v>
      </c>
      <c r="B256" s="97">
        <v>-68007840.219999999</v>
      </c>
      <c r="C256" s="23"/>
      <c r="D256" s="23"/>
    </row>
    <row r="257" spans="1:4" x14ac:dyDescent="0.25">
      <c r="A257" s="24"/>
      <c r="B257" s="25"/>
      <c r="C257" s="25"/>
      <c r="D257" s="25"/>
    </row>
    <row r="258" spans="1:4" ht="15.75" customHeight="1" x14ac:dyDescent="0.25">
      <c r="B258" s="98">
        <v>-71378892.730000004</v>
      </c>
      <c r="C258" s="88"/>
      <c r="D258" s="89"/>
    </row>
    <row r="264" spans="1:4" ht="24.75" customHeight="1" x14ac:dyDescent="0.25">
      <c r="A264" s="95" t="s">
        <v>164</v>
      </c>
      <c r="B264" s="73" t="s">
        <v>8</v>
      </c>
      <c r="C264" s="19" t="s">
        <v>136</v>
      </c>
      <c r="D264" s="19" t="s">
        <v>35</v>
      </c>
    </row>
    <row r="265" spans="1:4" ht="20.25" customHeight="1" x14ac:dyDescent="0.3">
      <c r="A265" s="99" t="s">
        <v>165</v>
      </c>
      <c r="B265" s="100">
        <v>-515277.19</v>
      </c>
      <c r="C265" s="21"/>
      <c r="D265" s="21"/>
    </row>
    <row r="266" spans="1:4" ht="20.25" customHeight="1" x14ac:dyDescent="0.25">
      <c r="A266" s="101"/>
      <c r="B266" s="29"/>
      <c r="C266" s="23"/>
      <c r="D266" s="23"/>
    </row>
    <row r="267" spans="1:4" x14ac:dyDescent="0.25">
      <c r="A267" s="24"/>
      <c r="B267" s="25"/>
      <c r="C267" s="25"/>
      <c r="D267" s="25"/>
    </row>
    <row r="268" spans="1:4" ht="16.5" customHeight="1" x14ac:dyDescent="0.25">
      <c r="B268" s="98">
        <f>B265+B267</f>
        <v>-515277.19</v>
      </c>
      <c r="C268" s="88"/>
      <c r="D268" s="89"/>
    </row>
    <row r="271" spans="1:4" x14ac:dyDescent="0.25">
      <c r="A271" s="13"/>
    </row>
    <row r="272" spans="1:4" x14ac:dyDescent="0.25">
      <c r="A272" s="13" t="s">
        <v>166</v>
      </c>
    </row>
    <row r="273" spans="1:4" ht="26.25" customHeight="1" x14ac:dyDescent="0.25">
      <c r="A273" s="95" t="s">
        <v>167</v>
      </c>
      <c r="B273" s="73" t="s">
        <v>8</v>
      </c>
      <c r="C273" s="19" t="s">
        <v>168</v>
      </c>
      <c r="D273" s="19" t="s">
        <v>169</v>
      </c>
    </row>
    <row r="274" spans="1:4" x14ac:dyDescent="0.25">
      <c r="A274" s="102" t="s">
        <v>170</v>
      </c>
      <c r="B274" s="30">
        <v>21356162.199999999</v>
      </c>
      <c r="C274" s="103">
        <v>29.02</v>
      </c>
      <c r="D274" s="21">
        <v>0</v>
      </c>
    </row>
    <row r="275" spans="1:4" x14ac:dyDescent="0.25">
      <c r="A275" s="102" t="s">
        <v>171</v>
      </c>
      <c r="B275" s="30">
        <v>9404634.4399999995</v>
      </c>
      <c r="C275" s="103">
        <v>12.78</v>
      </c>
      <c r="D275" s="23"/>
    </row>
    <row r="276" spans="1:4" x14ac:dyDescent="0.25">
      <c r="A276" s="102" t="s">
        <v>172</v>
      </c>
      <c r="B276" s="30">
        <v>3911281.62</v>
      </c>
      <c r="C276" s="103">
        <v>5.31</v>
      </c>
      <c r="D276" s="23"/>
    </row>
    <row r="277" spans="1:4" x14ac:dyDescent="0.25">
      <c r="A277" s="102" t="s">
        <v>173</v>
      </c>
      <c r="B277" s="30">
        <v>12134.16</v>
      </c>
      <c r="C277" s="103">
        <v>0.02</v>
      </c>
      <c r="D277" s="23"/>
    </row>
    <row r="278" spans="1:4" x14ac:dyDescent="0.25">
      <c r="A278" s="102" t="s">
        <v>174</v>
      </c>
      <c r="B278" s="30">
        <v>2018322.15</v>
      </c>
      <c r="C278" s="103">
        <v>2.74</v>
      </c>
      <c r="D278" s="23"/>
    </row>
    <row r="279" spans="1:4" x14ac:dyDescent="0.25">
      <c r="A279" s="102" t="s">
        <v>175</v>
      </c>
      <c r="B279" s="30">
        <v>1209343.23</v>
      </c>
      <c r="C279" s="103">
        <v>1.64</v>
      </c>
      <c r="D279" s="23"/>
    </row>
    <row r="280" spans="1:4" x14ac:dyDescent="0.25">
      <c r="A280" s="102" t="s">
        <v>176</v>
      </c>
      <c r="B280" s="30">
        <v>1240724.3500000001</v>
      </c>
      <c r="C280" s="103">
        <v>1.69</v>
      </c>
      <c r="D280" s="23"/>
    </row>
    <row r="281" spans="1:4" x14ac:dyDescent="0.25">
      <c r="A281" s="102" t="s">
        <v>177</v>
      </c>
      <c r="B281" s="30">
        <v>34106</v>
      </c>
      <c r="C281" s="103">
        <v>0.05</v>
      </c>
      <c r="D281" s="23"/>
    </row>
    <row r="282" spans="1:4" x14ac:dyDescent="0.25">
      <c r="A282" s="102" t="s">
        <v>178</v>
      </c>
      <c r="B282" s="30">
        <v>5406494.4400000004</v>
      </c>
      <c r="C282" s="103">
        <v>7.35</v>
      </c>
      <c r="D282" s="23"/>
    </row>
    <row r="283" spans="1:4" x14ac:dyDescent="0.25">
      <c r="A283" s="102" t="s">
        <v>179</v>
      </c>
      <c r="B283" s="30">
        <v>368288.63</v>
      </c>
      <c r="C283" s="103">
        <v>0.5</v>
      </c>
      <c r="D283" s="23"/>
    </row>
    <row r="284" spans="1:4" x14ac:dyDescent="0.25">
      <c r="A284" s="102" t="s">
        <v>180</v>
      </c>
      <c r="B284" s="30">
        <v>16961.57</v>
      </c>
      <c r="C284" s="103">
        <v>0.02</v>
      </c>
      <c r="D284" s="23"/>
    </row>
    <row r="285" spans="1:4" x14ac:dyDescent="0.25">
      <c r="A285" s="102" t="s">
        <v>181</v>
      </c>
      <c r="B285" s="30">
        <v>168183.03</v>
      </c>
      <c r="C285" s="103">
        <v>0.23</v>
      </c>
      <c r="D285" s="23"/>
    </row>
    <row r="286" spans="1:4" x14ac:dyDescent="0.25">
      <c r="A286" s="102" t="s">
        <v>182</v>
      </c>
      <c r="B286" s="30">
        <v>103520.85</v>
      </c>
      <c r="C286" s="103">
        <v>0.14000000000000001</v>
      </c>
      <c r="D286" s="23"/>
    </row>
    <row r="287" spans="1:4" x14ac:dyDescent="0.25">
      <c r="A287" s="102" t="s">
        <v>183</v>
      </c>
      <c r="B287" s="30">
        <v>207653.84</v>
      </c>
      <c r="C287" s="103">
        <v>0.28000000000000003</v>
      </c>
      <c r="D287" s="23"/>
    </row>
    <row r="288" spans="1:4" x14ac:dyDescent="0.25">
      <c r="A288" s="102" t="s">
        <v>184</v>
      </c>
      <c r="B288" s="30">
        <v>45388.71</v>
      </c>
      <c r="C288" s="103">
        <v>0.06</v>
      </c>
      <c r="D288" s="23"/>
    </row>
    <row r="289" spans="1:4" x14ac:dyDescent="0.25">
      <c r="A289" s="102" t="s">
        <v>185</v>
      </c>
      <c r="B289" s="30">
        <v>12642.84</v>
      </c>
      <c r="C289" s="103">
        <v>0.02</v>
      </c>
      <c r="D289" s="23"/>
    </row>
    <row r="290" spans="1:4" x14ac:dyDescent="0.25">
      <c r="A290" s="102" t="s">
        <v>186</v>
      </c>
      <c r="B290" s="30">
        <v>147355.41</v>
      </c>
      <c r="C290" s="103">
        <v>0.2</v>
      </c>
      <c r="D290" s="23"/>
    </row>
    <row r="291" spans="1:4" x14ac:dyDescent="0.25">
      <c r="A291" s="102" t="s">
        <v>187</v>
      </c>
      <c r="B291" s="30">
        <v>5997.25</v>
      </c>
      <c r="C291" s="103">
        <v>0.01</v>
      </c>
      <c r="D291" s="23"/>
    </row>
    <row r="292" spans="1:4" x14ac:dyDescent="0.25">
      <c r="A292" s="102" t="s">
        <v>188</v>
      </c>
      <c r="B292" s="30">
        <v>7623</v>
      </c>
      <c r="C292" s="103">
        <v>0.01</v>
      </c>
      <c r="D292" s="23"/>
    </row>
    <row r="293" spans="1:4" x14ac:dyDescent="0.25">
      <c r="A293" s="102" t="s">
        <v>189</v>
      </c>
      <c r="B293" s="30">
        <v>408.25</v>
      </c>
      <c r="C293" s="103">
        <v>0</v>
      </c>
      <c r="D293" s="23"/>
    </row>
    <row r="294" spans="1:4" x14ac:dyDescent="0.25">
      <c r="A294" s="102" t="s">
        <v>190</v>
      </c>
      <c r="B294" s="30">
        <v>105.48</v>
      </c>
      <c r="C294" s="103">
        <v>0</v>
      </c>
      <c r="D294" s="23"/>
    </row>
    <row r="295" spans="1:4" x14ac:dyDescent="0.25">
      <c r="A295" s="102" t="s">
        <v>191</v>
      </c>
      <c r="B295" s="30">
        <v>19064.14</v>
      </c>
      <c r="C295" s="103">
        <v>0.03</v>
      </c>
      <c r="D295" s="23"/>
    </row>
    <row r="296" spans="1:4" x14ac:dyDescent="0.25">
      <c r="A296" s="102" t="s">
        <v>192</v>
      </c>
      <c r="B296" s="30">
        <v>22972.799999999999</v>
      </c>
      <c r="C296" s="103">
        <v>0.03</v>
      </c>
      <c r="D296" s="23"/>
    </row>
    <row r="297" spans="1:4" x14ac:dyDescent="0.25">
      <c r="A297" s="102" t="s">
        <v>193</v>
      </c>
      <c r="B297" s="30">
        <v>2511</v>
      </c>
      <c r="C297" s="103">
        <v>0</v>
      </c>
      <c r="D297" s="23"/>
    </row>
    <row r="298" spans="1:4" x14ac:dyDescent="0.25">
      <c r="A298" s="102" t="s">
        <v>194</v>
      </c>
      <c r="B298" s="30">
        <v>196514.45</v>
      </c>
      <c r="C298" s="103">
        <v>0.27</v>
      </c>
      <c r="D298" s="23"/>
    </row>
    <row r="299" spans="1:4" x14ac:dyDescent="0.25">
      <c r="A299" s="102" t="s">
        <v>195</v>
      </c>
      <c r="B299" s="30">
        <v>27998.59</v>
      </c>
      <c r="C299" s="103">
        <v>0.04</v>
      </c>
      <c r="D299" s="23"/>
    </row>
    <row r="300" spans="1:4" x14ac:dyDescent="0.25">
      <c r="A300" s="102" t="s">
        <v>196</v>
      </c>
      <c r="B300" s="30">
        <v>143588.63</v>
      </c>
      <c r="C300" s="103">
        <v>0.2</v>
      </c>
      <c r="D300" s="23"/>
    </row>
    <row r="301" spans="1:4" x14ac:dyDescent="0.25">
      <c r="A301" s="102" t="s">
        <v>197</v>
      </c>
      <c r="B301" s="30">
        <v>18948.22</v>
      </c>
      <c r="C301" s="103">
        <v>0.03</v>
      </c>
      <c r="D301" s="23"/>
    </row>
    <row r="302" spans="1:4" x14ac:dyDescent="0.25">
      <c r="A302" s="102" t="s">
        <v>198</v>
      </c>
      <c r="B302" s="30">
        <v>18594.71</v>
      </c>
      <c r="C302" s="103">
        <v>0.03</v>
      </c>
      <c r="D302" s="23"/>
    </row>
    <row r="303" spans="1:4" x14ac:dyDescent="0.25">
      <c r="A303" s="102" t="s">
        <v>199</v>
      </c>
      <c r="B303" s="30">
        <v>6000</v>
      </c>
      <c r="C303" s="103">
        <v>0.01</v>
      </c>
      <c r="D303" s="23"/>
    </row>
    <row r="304" spans="1:4" x14ac:dyDescent="0.25">
      <c r="A304" s="102" t="s">
        <v>200</v>
      </c>
      <c r="B304" s="30">
        <v>30882.959999999999</v>
      </c>
      <c r="C304" s="103">
        <v>0.04</v>
      </c>
      <c r="D304" s="23"/>
    </row>
    <row r="305" spans="1:4" x14ac:dyDescent="0.25">
      <c r="A305" s="102" t="s">
        <v>201</v>
      </c>
      <c r="B305" s="30">
        <v>11303.35</v>
      </c>
      <c r="C305" s="103">
        <v>0.02</v>
      </c>
      <c r="D305" s="23"/>
    </row>
    <row r="306" spans="1:4" x14ac:dyDescent="0.25">
      <c r="A306" s="102" t="s">
        <v>202</v>
      </c>
      <c r="B306" s="30">
        <v>39852.92</v>
      </c>
      <c r="C306" s="103">
        <v>0.05</v>
      </c>
      <c r="D306" s="23"/>
    </row>
    <row r="307" spans="1:4" x14ac:dyDescent="0.25">
      <c r="A307" s="102" t="s">
        <v>203</v>
      </c>
      <c r="B307" s="30">
        <v>349412.06</v>
      </c>
      <c r="C307" s="103">
        <v>0.47</v>
      </c>
      <c r="D307" s="23"/>
    </row>
    <row r="308" spans="1:4" x14ac:dyDescent="0.25">
      <c r="A308" s="102" t="s">
        <v>204</v>
      </c>
      <c r="B308" s="30">
        <v>3177.35</v>
      </c>
      <c r="C308" s="103">
        <v>0</v>
      </c>
      <c r="D308" s="23"/>
    </row>
    <row r="309" spans="1:4" x14ac:dyDescent="0.25">
      <c r="A309" s="102" t="s">
        <v>205</v>
      </c>
      <c r="B309" s="30">
        <v>384718.43</v>
      </c>
      <c r="C309" s="103">
        <v>0.52</v>
      </c>
      <c r="D309" s="23"/>
    </row>
    <row r="310" spans="1:4" x14ac:dyDescent="0.25">
      <c r="A310" s="102" t="s">
        <v>206</v>
      </c>
      <c r="B310" s="30">
        <v>151476.20000000001</v>
      </c>
      <c r="C310" s="103">
        <v>0.21</v>
      </c>
      <c r="D310" s="23"/>
    </row>
    <row r="311" spans="1:4" x14ac:dyDescent="0.25">
      <c r="A311" s="102" t="s">
        <v>207</v>
      </c>
      <c r="B311" s="30">
        <v>21181.599999999999</v>
      </c>
      <c r="C311" s="103">
        <v>0.03</v>
      </c>
      <c r="D311" s="23"/>
    </row>
    <row r="312" spans="1:4" x14ac:dyDescent="0.25">
      <c r="A312" s="102" t="s">
        <v>208</v>
      </c>
      <c r="B312" s="30">
        <v>19959.12</v>
      </c>
      <c r="C312" s="103">
        <v>0.03</v>
      </c>
      <c r="D312" s="23"/>
    </row>
    <row r="313" spans="1:4" x14ac:dyDescent="0.25">
      <c r="A313" s="102" t="s">
        <v>209</v>
      </c>
      <c r="B313" s="30">
        <v>16059.97</v>
      </c>
      <c r="C313" s="103">
        <v>0.02</v>
      </c>
      <c r="D313" s="23"/>
    </row>
    <row r="314" spans="1:4" x14ac:dyDescent="0.25">
      <c r="A314" s="102" t="s">
        <v>210</v>
      </c>
      <c r="B314" s="30">
        <v>52165.25</v>
      </c>
      <c r="C314" s="103">
        <v>7.0000000000000007E-2</v>
      </c>
      <c r="D314" s="23"/>
    </row>
    <row r="315" spans="1:4" x14ac:dyDescent="0.25">
      <c r="A315" s="102" t="s">
        <v>211</v>
      </c>
      <c r="B315" s="30">
        <v>6145.44</v>
      </c>
      <c r="C315" s="103">
        <v>0.01</v>
      </c>
      <c r="D315" s="23"/>
    </row>
    <row r="316" spans="1:4" x14ac:dyDescent="0.25">
      <c r="A316" s="102" t="s">
        <v>212</v>
      </c>
      <c r="B316" s="30">
        <v>852</v>
      </c>
      <c r="C316" s="103">
        <v>0</v>
      </c>
      <c r="D316" s="23"/>
    </row>
    <row r="317" spans="1:4" x14ac:dyDescent="0.25">
      <c r="A317" s="102" t="s">
        <v>213</v>
      </c>
      <c r="B317" s="30">
        <v>354662.93</v>
      </c>
      <c r="C317" s="103">
        <v>0.48</v>
      </c>
      <c r="D317" s="23"/>
    </row>
    <row r="318" spans="1:4" x14ac:dyDescent="0.25">
      <c r="A318" s="102" t="s">
        <v>214</v>
      </c>
      <c r="B318" s="30">
        <v>49524.11</v>
      </c>
      <c r="C318" s="103">
        <v>7.0000000000000007E-2</v>
      </c>
      <c r="D318" s="23"/>
    </row>
    <row r="319" spans="1:4" x14ac:dyDescent="0.25">
      <c r="A319" s="102" t="s">
        <v>215</v>
      </c>
      <c r="B319" s="30">
        <v>4669.29</v>
      </c>
      <c r="C319" s="103">
        <v>0.01</v>
      </c>
      <c r="D319" s="23"/>
    </row>
    <row r="320" spans="1:4" x14ac:dyDescent="0.25">
      <c r="A320" s="102" t="s">
        <v>216</v>
      </c>
      <c r="B320" s="30">
        <v>7558.37</v>
      </c>
      <c r="C320" s="103">
        <v>0.01</v>
      </c>
      <c r="D320" s="23"/>
    </row>
    <row r="321" spans="1:4" x14ac:dyDescent="0.25">
      <c r="A321" s="102" t="s">
        <v>217</v>
      </c>
      <c r="B321" s="30">
        <v>648019.24</v>
      </c>
      <c r="C321" s="103">
        <v>0.88</v>
      </c>
      <c r="D321" s="23"/>
    </row>
    <row r="322" spans="1:4" x14ac:dyDescent="0.25">
      <c r="A322" s="102" t="s">
        <v>218</v>
      </c>
      <c r="B322" s="30">
        <v>499.73</v>
      </c>
      <c r="C322" s="103">
        <v>0</v>
      </c>
      <c r="D322" s="23"/>
    </row>
    <row r="323" spans="1:4" x14ac:dyDescent="0.25">
      <c r="A323" s="102" t="s">
        <v>219</v>
      </c>
      <c r="B323" s="30">
        <v>54084.2</v>
      </c>
      <c r="C323" s="103">
        <v>7.0000000000000007E-2</v>
      </c>
      <c r="D323" s="23"/>
    </row>
    <row r="324" spans="1:4" x14ac:dyDescent="0.25">
      <c r="A324" s="102" t="s">
        <v>220</v>
      </c>
      <c r="B324" s="30">
        <v>68483.75</v>
      </c>
      <c r="C324" s="103">
        <v>0.09</v>
      </c>
      <c r="D324" s="23"/>
    </row>
    <row r="325" spans="1:4" x14ac:dyDescent="0.25">
      <c r="A325" s="102" t="s">
        <v>221</v>
      </c>
      <c r="B325" s="30">
        <v>360846.91</v>
      </c>
      <c r="C325" s="103">
        <v>0.49</v>
      </c>
      <c r="D325" s="23"/>
    </row>
    <row r="326" spans="1:4" x14ac:dyDescent="0.25">
      <c r="A326" s="102" t="s">
        <v>222</v>
      </c>
      <c r="B326" s="30">
        <v>3619.08</v>
      </c>
      <c r="C326" s="103">
        <v>0</v>
      </c>
      <c r="D326" s="23"/>
    </row>
    <row r="327" spans="1:4" x14ac:dyDescent="0.25">
      <c r="A327" s="102" t="s">
        <v>223</v>
      </c>
      <c r="B327" s="30">
        <v>90027</v>
      </c>
      <c r="C327" s="103">
        <v>0.12</v>
      </c>
      <c r="D327" s="23"/>
    </row>
    <row r="328" spans="1:4" x14ac:dyDescent="0.25">
      <c r="A328" s="102" t="s">
        <v>224</v>
      </c>
      <c r="B328" s="30">
        <v>68324</v>
      </c>
      <c r="C328" s="103">
        <v>0.09</v>
      </c>
      <c r="D328" s="23"/>
    </row>
    <row r="329" spans="1:4" x14ac:dyDescent="0.25">
      <c r="A329" s="102" t="s">
        <v>225</v>
      </c>
      <c r="B329" s="30">
        <v>509366.2</v>
      </c>
      <c r="C329" s="103">
        <v>0.69</v>
      </c>
      <c r="D329" s="23"/>
    </row>
    <row r="330" spans="1:4" x14ac:dyDescent="0.25">
      <c r="A330" s="102" t="s">
        <v>226</v>
      </c>
      <c r="B330" s="30">
        <v>7470.4</v>
      </c>
      <c r="C330" s="103">
        <v>0.01</v>
      </c>
      <c r="D330" s="23"/>
    </row>
    <row r="331" spans="1:4" x14ac:dyDescent="0.25">
      <c r="A331" s="102" t="s">
        <v>227</v>
      </c>
      <c r="B331" s="30">
        <v>57297.72</v>
      </c>
      <c r="C331" s="103">
        <v>0.08</v>
      </c>
      <c r="D331" s="23"/>
    </row>
    <row r="332" spans="1:4" x14ac:dyDescent="0.25">
      <c r="A332" s="102" t="s">
        <v>228</v>
      </c>
      <c r="B332" s="30">
        <v>5614.4</v>
      </c>
      <c r="C332" s="103">
        <v>0.01</v>
      </c>
      <c r="D332" s="23"/>
    </row>
    <row r="333" spans="1:4" x14ac:dyDescent="0.25">
      <c r="A333" s="102" t="s">
        <v>229</v>
      </c>
      <c r="B333" s="30">
        <v>245200</v>
      </c>
      <c r="C333" s="103">
        <v>0.33</v>
      </c>
      <c r="D333" s="23"/>
    </row>
    <row r="334" spans="1:4" x14ac:dyDescent="0.25">
      <c r="A334" s="102" t="s">
        <v>230</v>
      </c>
      <c r="B334" s="30">
        <v>368494.62</v>
      </c>
      <c r="C334" s="103">
        <v>0.5</v>
      </c>
      <c r="D334" s="23"/>
    </row>
    <row r="335" spans="1:4" x14ac:dyDescent="0.25">
      <c r="A335" s="102" t="s">
        <v>231</v>
      </c>
      <c r="B335" s="30">
        <v>1560193.78</v>
      </c>
      <c r="C335" s="103">
        <v>2.12</v>
      </c>
      <c r="D335" s="23"/>
    </row>
    <row r="336" spans="1:4" x14ac:dyDescent="0.25">
      <c r="A336" s="102" t="s">
        <v>232</v>
      </c>
      <c r="B336" s="30">
        <v>1085189</v>
      </c>
      <c r="C336" s="103">
        <v>1.47</v>
      </c>
      <c r="D336" s="23"/>
    </row>
    <row r="337" spans="1:4" x14ac:dyDescent="0.25">
      <c r="A337" s="102" t="s">
        <v>233</v>
      </c>
      <c r="B337" s="30">
        <v>47626.38</v>
      </c>
      <c r="C337" s="103">
        <v>0.06</v>
      </c>
      <c r="D337" s="23"/>
    </row>
    <row r="338" spans="1:4" x14ac:dyDescent="0.25">
      <c r="A338" s="102" t="s">
        <v>234</v>
      </c>
      <c r="B338" s="30">
        <v>135754.57999999999</v>
      </c>
      <c r="C338" s="103">
        <v>0.18</v>
      </c>
      <c r="D338" s="23"/>
    </row>
    <row r="339" spans="1:4" x14ac:dyDescent="0.25">
      <c r="A339" s="102" t="s">
        <v>235</v>
      </c>
      <c r="B339" s="30">
        <v>9437.1</v>
      </c>
      <c r="C339" s="103">
        <v>0.01</v>
      </c>
      <c r="D339" s="23"/>
    </row>
    <row r="340" spans="1:4" x14ac:dyDescent="0.25">
      <c r="A340" s="102" t="s">
        <v>236</v>
      </c>
      <c r="B340" s="30">
        <v>4607.54</v>
      </c>
      <c r="C340" s="103">
        <v>0.01</v>
      </c>
      <c r="D340" s="23"/>
    </row>
    <row r="341" spans="1:4" x14ac:dyDescent="0.25">
      <c r="A341" s="102" t="s">
        <v>237</v>
      </c>
      <c r="B341" s="30">
        <v>49564.38</v>
      </c>
      <c r="C341" s="103">
        <v>7.0000000000000007E-2</v>
      </c>
      <c r="D341" s="23"/>
    </row>
    <row r="342" spans="1:4" x14ac:dyDescent="0.25">
      <c r="A342" s="102" t="s">
        <v>238</v>
      </c>
      <c r="B342" s="30">
        <v>9494818.3100000005</v>
      </c>
      <c r="C342" s="103">
        <v>12.9</v>
      </c>
      <c r="D342" s="23"/>
    </row>
    <row r="343" spans="1:4" x14ac:dyDescent="0.25">
      <c r="A343" s="102" t="s">
        <v>239</v>
      </c>
      <c r="B343" s="30">
        <v>153712.43</v>
      </c>
      <c r="C343" s="103">
        <v>0.21</v>
      </c>
      <c r="D343" s="23"/>
    </row>
    <row r="344" spans="1:4" x14ac:dyDescent="0.25">
      <c r="A344" s="102" t="s">
        <v>240</v>
      </c>
      <c r="B344" s="30">
        <v>42980</v>
      </c>
      <c r="C344" s="103">
        <v>0.06</v>
      </c>
      <c r="D344" s="23"/>
    </row>
    <row r="345" spans="1:4" x14ac:dyDescent="0.25">
      <c r="A345" s="102" t="s">
        <v>241</v>
      </c>
      <c r="B345" s="30">
        <v>1508448.67</v>
      </c>
      <c r="C345" s="103">
        <v>2.0499999999999998</v>
      </c>
      <c r="D345" s="23"/>
    </row>
    <row r="346" spans="1:4" x14ac:dyDescent="0.25">
      <c r="A346" s="102" t="s">
        <v>242</v>
      </c>
      <c r="B346" s="30">
        <v>231456.99</v>
      </c>
      <c r="C346" s="103">
        <v>0.31</v>
      </c>
      <c r="D346" s="23"/>
    </row>
    <row r="347" spans="1:4" x14ac:dyDescent="0.25">
      <c r="A347" s="102" t="s">
        <v>243</v>
      </c>
      <c r="B347" s="30">
        <v>427751.69</v>
      </c>
      <c r="C347" s="103">
        <v>0.57999999999999996</v>
      </c>
      <c r="D347" s="23"/>
    </row>
    <row r="348" spans="1:4" x14ac:dyDescent="0.25">
      <c r="A348" s="102" t="s">
        <v>244</v>
      </c>
      <c r="B348" s="30">
        <v>31275.119999999999</v>
      </c>
      <c r="C348" s="103">
        <v>0.04</v>
      </c>
      <c r="D348" s="23"/>
    </row>
    <row r="349" spans="1:4" x14ac:dyDescent="0.25">
      <c r="A349" s="102" t="s">
        <v>245</v>
      </c>
      <c r="B349" s="30">
        <v>32567</v>
      </c>
      <c r="C349" s="103">
        <v>0.04</v>
      </c>
      <c r="D349" s="23"/>
    </row>
    <row r="350" spans="1:4" x14ac:dyDescent="0.25">
      <c r="A350" s="102" t="s">
        <v>246</v>
      </c>
      <c r="B350" s="30">
        <v>121141.9</v>
      </c>
      <c r="C350" s="103">
        <v>0.16</v>
      </c>
      <c r="D350" s="23"/>
    </row>
    <row r="351" spans="1:4" x14ac:dyDescent="0.25">
      <c r="A351" s="102" t="s">
        <v>247</v>
      </c>
      <c r="B351" s="30">
        <v>159861.85</v>
      </c>
      <c r="C351" s="103">
        <v>0.22</v>
      </c>
      <c r="D351" s="23"/>
    </row>
    <row r="352" spans="1:4" x14ac:dyDescent="0.25">
      <c r="A352" s="102" t="s">
        <v>248</v>
      </c>
      <c r="B352" s="30">
        <v>1846</v>
      </c>
      <c r="C352" s="103">
        <v>0</v>
      </c>
      <c r="D352" s="23"/>
    </row>
    <row r="353" spans="1:4" x14ac:dyDescent="0.25">
      <c r="A353" s="102" t="s">
        <v>249</v>
      </c>
      <c r="B353" s="30">
        <v>496565.05</v>
      </c>
      <c r="C353" s="103">
        <v>0.67</v>
      </c>
      <c r="D353" s="23"/>
    </row>
    <row r="354" spans="1:4" x14ac:dyDescent="0.25">
      <c r="A354" s="102" t="s">
        <v>250</v>
      </c>
      <c r="B354" s="30">
        <v>283683.12</v>
      </c>
      <c r="C354" s="103">
        <v>0.39</v>
      </c>
      <c r="D354" s="23"/>
    </row>
    <row r="355" spans="1:4" x14ac:dyDescent="0.25">
      <c r="A355" s="102" t="s">
        <v>251</v>
      </c>
      <c r="B355" s="30">
        <v>38280</v>
      </c>
      <c r="C355" s="103">
        <v>0.05</v>
      </c>
      <c r="D355" s="23"/>
    </row>
    <row r="356" spans="1:4" x14ac:dyDescent="0.25">
      <c r="A356" s="102" t="s">
        <v>252</v>
      </c>
      <c r="B356" s="30">
        <v>99796.800000000003</v>
      </c>
      <c r="C356" s="103">
        <v>0.14000000000000001</v>
      </c>
      <c r="D356" s="23"/>
    </row>
    <row r="357" spans="1:4" x14ac:dyDescent="0.25">
      <c r="A357" s="102" t="s">
        <v>253</v>
      </c>
      <c r="B357" s="30">
        <v>14868.41</v>
      </c>
      <c r="C357" s="103">
        <v>0.02</v>
      </c>
      <c r="D357" s="23"/>
    </row>
    <row r="358" spans="1:4" x14ac:dyDescent="0.25">
      <c r="A358" s="102" t="s">
        <v>254</v>
      </c>
      <c r="B358" s="30">
        <v>581480</v>
      </c>
      <c r="C358" s="103">
        <v>0.79</v>
      </c>
      <c r="D358" s="23"/>
    </row>
    <row r="359" spans="1:4" x14ac:dyDescent="0.25">
      <c r="A359" s="102" t="s">
        <v>255</v>
      </c>
      <c r="B359" s="30">
        <v>26355</v>
      </c>
      <c r="C359" s="103">
        <v>0.04</v>
      </c>
      <c r="D359" s="23"/>
    </row>
    <row r="360" spans="1:4" x14ac:dyDescent="0.25">
      <c r="A360" s="102" t="s">
        <v>256</v>
      </c>
      <c r="B360" s="30">
        <v>1124054.51</v>
      </c>
      <c r="C360" s="103">
        <v>1.53</v>
      </c>
      <c r="D360" s="23"/>
    </row>
    <row r="361" spans="1:4" x14ac:dyDescent="0.25">
      <c r="A361" s="102" t="s">
        <v>257</v>
      </c>
      <c r="B361" s="30">
        <v>2526952.71</v>
      </c>
      <c r="C361" s="103">
        <v>3.43</v>
      </c>
      <c r="D361" s="23"/>
    </row>
    <row r="362" spans="1:4" x14ac:dyDescent="0.25">
      <c r="A362" s="102" t="s">
        <v>258</v>
      </c>
      <c r="B362" s="30">
        <v>894779.59</v>
      </c>
      <c r="C362" s="103">
        <v>1.22</v>
      </c>
      <c r="D362" s="23"/>
    </row>
    <row r="363" spans="1:4" x14ac:dyDescent="0.25">
      <c r="A363" s="102" t="s">
        <v>259</v>
      </c>
      <c r="B363" s="30">
        <v>1088</v>
      </c>
      <c r="C363" s="103">
        <v>0</v>
      </c>
      <c r="D363" s="23"/>
    </row>
    <row r="364" spans="1:4" x14ac:dyDescent="0.25">
      <c r="A364" s="102" t="s">
        <v>260</v>
      </c>
      <c r="B364" s="30">
        <v>572810.53</v>
      </c>
      <c r="C364" s="103">
        <v>0.78</v>
      </c>
      <c r="D364" s="23"/>
    </row>
    <row r="365" spans="1:4" x14ac:dyDescent="0.25">
      <c r="A365" s="102" t="s">
        <v>261</v>
      </c>
      <c r="B365" s="30">
        <v>126786.94</v>
      </c>
      <c r="C365" s="103">
        <v>0.17</v>
      </c>
      <c r="D365" s="23"/>
    </row>
    <row r="366" spans="1:4" x14ac:dyDescent="0.25">
      <c r="A366" s="102" t="s">
        <v>262</v>
      </c>
      <c r="B366" s="30">
        <v>84956.81</v>
      </c>
      <c r="C366" s="103">
        <v>0.12</v>
      </c>
      <c r="D366" s="23"/>
    </row>
    <row r="367" spans="1:4" x14ac:dyDescent="0.25">
      <c r="A367" s="102" t="s">
        <v>263</v>
      </c>
      <c r="B367" s="30">
        <v>7746.15</v>
      </c>
      <c r="C367" s="103">
        <v>0.01</v>
      </c>
      <c r="D367" s="23"/>
    </row>
    <row r="368" spans="1:4" x14ac:dyDescent="0.25">
      <c r="A368" s="102" t="s">
        <v>264</v>
      </c>
      <c r="B368" s="30">
        <v>19132</v>
      </c>
      <c r="C368" s="103">
        <v>0.03</v>
      </c>
      <c r="D368" s="23"/>
    </row>
    <row r="369" spans="1:4" x14ac:dyDescent="0.25">
      <c r="A369" s="102" t="s">
        <v>265</v>
      </c>
      <c r="B369" s="30">
        <v>32528.04</v>
      </c>
      <c r="C369" s="103">
        <v>0.04</v>
      </c>
      <c r="D369" s="23"/>
    </row>
    <row r="370" spans="1:4" x14ac:dyDescent="0.25">
      <c r="A370" s="102" t="s">
        <v>266</v>
      </c>
      <c r="B370" s="30">
        <v>178811.01</v>
      </c>
      <c r="C370" s="103">
        <v>0.24</v>
      </c>
      <c r="D370" s="23"/>
    </row>
    <row r="371" spans="1:4" x14ac:dyDescent="0.25">
      <c r="A371" s="102" t="s">
        <v>267</v>
      </c>
      <c r="B371" s="30">
        <v>472338.24</v>
      </c>
      <c r="C371" s="103">
        <v>0.64</v>
      </c>
      <c r="D371" s="23"/>
    </row>
    <row r="372" spans="1:4" x14ac:dyDescent="0.25">
      <c r="A372" s="102" t="s">
        <v>268</v>
      </c>
      <c r="B372" s="30">
        <v>171061.64</v>
      </c>
      <c r="C372" s="103">
        <v>0.23</v>
      </c>
      <c r="D372" s="23"/>
    </row>
    <row r="373" spans="1:4" x14ac:dyDescent="0.25">
      <c r="A373" s="102" t="s">
        <v>269</v>
      </c>
      <c r="B373" s="30">
        <v>56569.13</v>
      </c>
      <c r="C373" s="103">
        <v>0.08</v>
      </c>
      <c r="D373" s="23"/>
    </row>
    <row r="374" spans="1:4" x14ac:dyDescent="0.25">
      <c r="A374" s="102" t="s">
        <v>270</v>
      </c>
      <c r="B374" s="30">
        <v>48269.81</v>
      </c>
      <c r="C374" s="103">
        <v>7.0000000000000007E-2</v>
      </c>
      <c r="D374" s="23"/>
    </row>
    <row r="375" spans="1:4" x14ac:dyDescent="0.25">
      <c r="A375" s="102" t="s">
        <v>271</v>
      </c>
      <c r="B375" s="30">
        <v>233215.14</v>
      </c>
      <c r="C375" s="103">
        <v>0.32</v>
      </c>
      <c r="D375" s="23"/>
    </row>
    <row r="376" spans="1:4" x14ac:dyDescent="0.25">
      <c r="A376" s="102" t="s">
        <v>272</v>
      </c>
      <c r="B376" s="30">
        <v>83289.14</v>
      </c>
      <c r="C376" s="103">
        <v>0.11</v>
      </c>
      <c r="D376" s="23"/>
    </row>
    <row r="377" spans="1:4" x14ac:dyDescent="0.25">
      <c r="A377" s="102" t="s">
        <v>273</v>
      </c>
      <c r="B377" s="30">
        <v>951.67</v>
      </c>
      <c r="C377" s="103">
        <v>0</v>
      </c>
      <c r="D377" s="23"/>
    </row>
    <row r="378" spans="1:4" x14ac:dyDescent="0.25">
      <c r="A378" s="102" t="s">
        <v>274</v>
      </c>
      <c r="B378" s="30">
        <v>8504.3799999999992</v>
      </c>
      <c r="C378" s="103">
        <v>0.01</v>
      </c>
      <c r="D378" s="23"/>
    </row>
    <row r="379" spans="1:4" x14ac:dyDescent="0.25">
      <c r="A379" s="102" t="s">
        <v>275</v>
      </c>
      <c r="B379" s="30">
        <v>191410.48</v>
      </c>
      <c r="C379" s="103">
        <v>0.26</v>
      </c>
      <c r="D379" s="23"/>
    </row>
    <row r="380" spans="1:4" x14ac:dyDescent="0.25">
      <c r="A380" s="102"/>
      <c r="B380" s="30"/>
      <c r="C380" s="103"/>
      <c r="D380" s="23"/>
    </row>
    <row r="381" spans="1:4" x14ac:dyDescent="0.25">
      <c r="A381" s="57"/>
      <c r="B381" s="30"/>
      <c r="C381" s="103"/>
      <c r="D381" s="23"/>
    </row>
    <row r="382" spans="1:4" ht="15.75" customHeight="1" x14ac:dyDescent="0.25">
      <c r="B382" s="75">
        <f>SUM(B274:B381)</f>
        <v>73598989.609999999</v>
      </c>
      <c r="C382" s="58" t="s">
        <v>276</v>
      </c>
      <c r="D382" s="19"/>
    </row>
    <row r="383" spans="1:4" ht="15.75" customHeight="1" x14ac:dyDescent="0.25">
      <c r="B383" s="104"/>
      <c r="C383" s="105"/>
      <c r="D383" s="59"/>
    </row>
    <row r="386" spans="1:6" x14ac:dyDescent="0.25">
      <c r="A386" s="13" t="s">
        <v>277</v>
      </c>
    </row>
    <row r="388" spans="1:6" ht="28.5" customHeight="1" x14ac:dyDescent="0.25">
      <c r="A388" s="60" t="s">
        <v>278</v>
      </c>
      <c r="B388" s="61" t="s">
        <v>44</v>
      </c>
      <c r="C388" s="19" t="s">
        <v>45</v>
      </c>
      <c r="D388" s="93" t="s">
        <v>279</v>
      </c>
      <c r="E388" s="106" t="s">
        <v>9</v>
      </c>
      <c r="F388" s="61" t="s">
        <v>125</v>
      </c>
    </row>
    <row r="389" spans="1:6" x14ac:dyDescent="0.25">
      <c r="A389" s="46" t="s">
        <v>280</v>
      </c>
      <c r="B389" s="21">
        <v>21374.59</v>
      </c>
      <c r="C389" s="21">
        <v>21374.59</v>
      </c>
      <c r="D389" s="21">
        <f>C389-B389</f>
        <v>0</v>
      </c>
      <c r="E389" s="21">
        <v>0</v>
      </c>
      <c r="F389" s="107">
        <v>0</v>
      </c>
    </row>
    <row r="390" spans="1:6" x14ac:dyDescent="0.25">
      <c r="A390" s="48" t="s">
        <v>281</v>
      </c>
      <c r="B390" s="23"/>
      <c r="C390" s="23">
        <v>-3500000</v>
      </c>
      <c r="D390" s="23">
        <f>C390-B390</f>
        <v>-3500000</v>
      </c>
      <c r="E390" s="23"/>
      <c r="F390" s="36"/>
    </row>
    <row r="391" spans="1:6" x14ac:dyDescent="0.25">
      <c r="A391" s="48" t="s">
        <v>282</v>
      </c>
      <c r="B391" s="23"/>
      <c r="C391" s="23">
        <v>-21602667.309999999</v>
      </c>
      <c r="D391" s="23">
        <f t="shared" ref="D391:D402" si="2">C391-B391</f>
        <v>-21602667.309999999</v>
      </c>
      <c r="E391" s="23"/>
      <c r="F391" s="36"/>
    </row>
    <row r="392" spans="1:6" x14ac:dyDescent="0.25">
      <c r="A392" s="48" t="s">
        <v>283</v>
      </c>
      <c r="B392" s="23"/>
      <c r="C392" s="23">
        <v>-67932.22</v>
      </c>
      <c r="D392" s="23">
        <f t="shared" si="2"/>
        <v>-67932.22</v>
      </c>
      <c r="E392" s="23"/>
      <c r="F392" s="36"/>
    </row>
    <row r="393" spans="1:6" x14ac:dyDescent="0.25">
      <c r="A393" s="48" t="s">
        <v>284</v>
      </c>
      <c r="B393" s="23">
        <v>-30000</v>
      </c>
      <c r="C393" s="23">
        <v>-730474</v>
      </c>
      <c r="D393" s="23">
        <f t="shared" si="2"/>
        <v>-700474</v>
      </c>
      <c r="E393" s="23"/>
      <c r="F393" s="36"/>
    </row>
    <row r="394" spans="1:6" x14ac:dyDescent="0.25">
      <c r="A394" s="48" t="s">
        <v>285</v>
      </c>
      <c r="B394" s="23">
        <v>-96922554.609999999</v>
      </c>
      <c r="C394" s="23">
        <v>-96922554.609999999</v>
      </c>
      <c r="D394" s="23">
        <f t="shared" si="2"/>
        <v>0</v>
      </c>
      <c r="E394" s="23"/>
      <c r="F394" s="36"/>
    </row>
    <row r="395" spans="1:6" x14ac:dyDescent="0.25">
      <c r="A395" s="48" t="s">
        <v>286</v>
      </c>
      <c r="B395" s="23">
        <v>-23719542.530000001</v>
      </c>
      <c r="C395" s="23">
        <v>-23719542.530000001</v>
      </c>
      <c r="D395" s="23">
        <f t="shared" si="2"/>
        <v>0</v>
      </c>
      <c r="E395" s="23"/>
      <c r="F395" s="36"/>
    </row>
    <row r="396" spans="1:6" x14ac:dyDescent="0.25">
      <c r="A396" s="48" t="s">
        <v>287</v>
      </c>
      <c r="B396" s="23">
        <v>-578389.13</v>
      </c>
      <c r="C396" s="23">
        <v>-578389.13</v>
      </c>
      <c r="D396" s="23">
        <f t="shared" si="2"/>
        <v>0</v>
      </c>
      <c r="E396" s="23"/>
      <c r="F396" s="36"/>
    </row>
    <row r="397" spans="1:6" x14ac:dyDescent="0.25">
      <c r="A397" s="48" t="s">
        <v>288</v>
      </c>
      <c r="B397" s="23">
        <v>-2623728.62</v>
      </c>
      <c r="C397" s="23">
        <v>-2623728.62</v>
      </c>
      <c r="D397" s="23">
        <f t="shared" si="2"/>
        <v>0</v>
      </c>
      <c r="E397" s="23"/>
      <c r="F397" s="36"/>
    </row>
    <row r="398" spans="1:6" x14ac:dyDescent="0.25">
      <c r="A398" s="48" t="s">
        <v>289</v>
      </c>
      <c r="B398" s="23">
        <v>-1441113.13</v>
      </c>
      <c r="C398" s="23">
        <v>-1441113.13</v>
      </c>
      <c r="D398" s="23">
        <f t="shared" si="2"/>
        <v>0</v>
      </c>
      <c r="E398" s="23"/>
      <c r="F398" s="36"/>
    </row>
    <row r="399" spans="1:6" x14ac:dyDescent="0.25">
      <c r="A399" s="48" t="s">
        <v>290</v>
      </c>
      <c r="B399" s="23">
        <v>-2805934.89</v>
      </c>
      <c r="C399" s="23">
        <v>-2835934.89</v>
      </c>
      <c r="D399" s="23">
        <f t="shared" si="2"/>
        <v>-30000</v>
      </c>
      <c r="E399" s="23"/>
      <c r="F399" s="36"/>
    </row>
    <row r="400" spans="1:6" x14ac:dyDescent="0.25">
      <c r="A400" s="48" t="s">
        <v>291</v>
      </c>
      <c r="B400" s="23">
        <v>-3797463.44</v>
      </c>
      <c r="C400" s="23">
        <v>-3797463.44</v>
      </c>
      <c r="D400" s="23">
        <f t="shared" si="2"/>
        <v>0</v>
      </c>
      <c r="E400" s="23"/>
      <c r="F400" s="36"/>
    </row>
    <row r="401" spans="1:6" x14ac:dyDescent="0.25">
      <c r="A401" s="48" t="s">
        <v>292</v>
      </c>
      <c r="B401" s="23">
        <v>-2855982.34</v>
      </c>
      <c r="C401" s="23">
        <v>-2855982.34</v>
      </c>
      <c r="D401" s="23">
        <f t="shared" si="2"/>
        <v>0</v>
      </c>
      <c r="E401" s="23"/>
      <c r="F401" s="36"/>
    </row>
    <row r="402" spans="1:6" x14ac:dyDescent="0.25">
      <c r="A402" s="48" t="s">
        <v>293</v>
      </c>
      <c r="B402" s="23">
        <v>96574.21</v>
      </c>
      <c r="C402" s="23">
        <v>96574.21</v>
      </c>
      <c r="D402" s="23">
        <f t="shared" si="2"/>
        <v>0</v>
      </c>
      <c r="E402" s="23"/>
      <c r="F402" s="36"/>
    </row>
    <row r="403" spans="1:6" x14ac:dyDescent="0.25">
      <c r="A403" s="48" t="s">
        <v>294</v>
      </c>
      <c r="B403" s="23">
        <v>4926067.33</v>
      </c>
      <c r="C403" s="23">
        <v>4926067.33</v>
      </c>
      <c r="D403" s="23"/>
      <c r="E403" s="23"/>
      <c r="F403" s="36"/>
    </row>
    <row r="404" spans="1:6" x14ac:dyDescent="0.25">
      <c r="A404" s="48" t="s">
        <v>295</v>
      </c>
      <c r="B404" s="23">
        <v>-1321604.8700000001</v>
      </c>
      <c r="C404" s="23">
        <v>-1321604.8700000001</v>
      </c>
      <c r="D404" s="23"/>
      <c r="E404" s="23"/>
      <c r="F404" s="36"/>
    </row>
    <row r="405" spans="1:6" x14ac:dyDescent="0.25">
      <c r="A405" s="48" t="s">
        <v>296</v>
      </c>
      <c r="B405" s="23">
        <v>-188921.55</v>
      </c>
      <c r="C405" s="23">
        <v>-188921.55</v>
      </c>
      <c r="D405" s="23"/>
      <c r="E405" s="23"/>
      <c r="F405" s="36"/>
    </row>
    <row r="406" spans="1:6" x14ac:dyDescent="0.25">
      <c r="A406" s="24"/>
      <c r="B406" s="23"/>
      <c r="C406" s="23"/>
      <c r="D406" s="23"/>
      <c r="E406" s="23"/>
      <c r="F406" s="36"/>
    </row>
    <row r="407" spans="1:6" ht="19.5" customHeight="1" x14ac:dyDescent="0.25">
      <c r="B407" s="98">
        <f>SUM(B389:B406)</f>
        <v>-131241218.97999999</v>
      </c>
      <c r="C407" s="98">
        <f>SUM(C389:C406)</f>
        <v>-157142292.50999996</v>
      </c>
      <c r="D407" s="98">
        <f>SUM(D389:D406)</f>
        <v>-25901073.529999997</v>
      </c>
      <c r="E407" s="44"/>
      <c r="F407" s="45"/>
    </row>
    <row r="414" spans="1:6" ht="27" customHeight="1" x14ac:dyDescent="0.25">
      <c r="A414" s="95" t="s">
        <v>297</v>
      </c>
      <c r="B414" s="73" t="s">
        <v>44</v>
      </c>
      <c r="C414" s="19" t="s">
        <v>45</v>
      </c>
      <c r="D414" s="19" t="s">
        <v>279</v>
      </c>
      <c r="E414" s="108" t="s">
        <v>125</v>
      </c>
    </row>
    <row r="415" spans="1:6" x14ac:dyDescent="0.25">
      <c r="A415" s="109" t="s">
        <v>298</v>
      </c>
      <c r="B415" s="21">
        <v>3904371.73</v>
      </c>
      <c r="C415" s="21">
        <v>1704819.69</v>
      </c>
      <c r="D415" s="23">
        <f t="shared" ref="D415:D429" si="3">C415-B415</f>
        <v>-2199552.04</v>
      </c>
      <c r="E415" s="21"/>
    </row>
    <row r="416" spans="1:6" x14ac:dyDescent="0.25">
      <c r="A416" s="102" t="s">
        <v>299</v>
      </c>
      <c r="B416" s="23">
        <v>-30418.19</v>
      </c>
      <c r="C416" s="23">
        <v>-30418.19</v>
      </c>
      <c r="D416" s="23">
        <f t="shared" si="3"/>
        <v>0</v>
      </c>
      <c r="E416" s="23"/>
    </row>
    <row r="417" spans="1:5" x14ac:dyDescent="0.25">
      <c r="A417" s="102" t="s">
        <v>300</v>
      </c>
      <c r="B417" s="23">
        <v>9555687.7400000002</v>
      </c>
      <c r="C417" s="23">
        <v>9555687.7400000002</v>
      </c>
      <c r="D417" s="23">
        <f t="shared" si="3"/>
        <v>0</v>
      </c>
      <c r="E417" s="23"/>
    </row>
    <row r="418" spans="1:5" x14ac:dyDescent="0.25">
      <c r="A418" s="102" t="s">
        <v>301</v>
      </c>
      <c r="B418" s="23">
        <v>7870532.1699999999</v>
      </c>
      <c r="C418" s="23">
        <v>7870532.1699999999</v>
      </c>
      <c r="D418" s="23">
        <f t="shared" si="3"/>
        <v>0</v>
      </c>
      <c r="E418" s="23"/>
    </row>
    <row r="419" spans="1:5" x14ac:dyDescent="0.25">
      <c r="A419" s="102" t="s">
        <v>302</v>
      </c>
      <c r="B419" s="23">
        <v>6325242.6500000004</v>
      </c>
      <c r="C419" s="23">
        <v>6325242.6500000004</v>
      </c>
      <c r="D419" s="23">
        <f t="shared" si="3"/>
        <v>0</v>
      </c>
      <c r="E419" s="23"/>
    </row>
    <row r="420" spans="1:5" x14ac:dyDescent="0.25">
      <c r="A420" s="102" t="s">
        <v>303</v>
      </c>
      <c r="B420" s="23">
        <v>14004518.77</v>
      </c>
      <c r="C420" s="23">
        <v>14004518.77</v>
      </c>
      <c r="D420" s="23">
        <f t="shared" si="3"/>
        <v>0</v>
      </c>
      <c r="E420" s="23"/>
    </row>
    <row r="421" spans="1:5" x14ac:dyDescent="0.25">
      <c r="A421" s="102" t="s">
        <v>304</v>
      </c>
      <c r="B421" s="23">
        <v>743959.54</v>
      </c>
      <c r="C421" s="23">
        <v>743959.54</v>
      </c>
      <c r="D421" s="23">
        <f t="shared" si="3"/>
        <v>0</v>
      </c>
      <c r="E421" s="23"/>
    </row>
    <row r="422" spans="1:5" x14ac:dyDescent="0.25">
      <c r="A422" s="102" t="s">
        <v>305</v>
      </c>
      <c r="B422" s="23">
        <v>12072233.859999999</v>
      </c>
      <c r="C422" s="23">
        <v>12072233.859999999</v>
      </c>
      <c r="D422" s="23">
        <f t="shared" si="3"/>
        <v>0</v>
      </c>
      <c r="E422" s="23"/>
    </row>
    <row r="423" spans="1:5" x14ac:dyDescent="0.25">
      <c r="A423" s="102" t="s">
        <v>306</v>
      </c>
      <c r="B423" s="23">
        <v>5688352</v>
      </c>
      <c r="C423" s="23">
        <v>5727154.25</v>
      </c>
      <c r="D423" s="23">
        <f t="shared" si="3"/>
        <v>38802.25</v>
      </c>
      <c r="E423" s="23"/>
    </row>
    <row r="424" spans="1:5" x14ac:dyDescent="0.25">
      <c r="A424" s="102" t="s">
        <v>307</v>
      </c>
      <c r="B424" s="23">
        <v>5845416.9500000002</v>
      </c>
      <c r="C424" s="23">
        <v>6056306.4500000002</v>
      </c>
      <c r="D424" s="23">
        <f t="shared" si="3"/>
        <v>210889.5</v>
      </c>
      <c r="E424" s="23"/>
    </row>
    <row r="425" spans="1:5" x14ac:dyDescent="0.25">
      <c r="A425" s="102" t="s">
        <v>308</v>
      </c>
      <c r="B425" s="23"/>
      <c r="C425" s="23">
        <v>5311928.08</v>
      </c>
      <c r="D425" s="23">
        <f t="shared" si="3"/>
        <v>5311928.08</v>
      </c>
      <c r="E425" s="23"/>
    </row>
    <row r="426" spans="1:5" x14ac:dyDescent="0.25">
      <c r="A426" s="102" t="s">
        <v>309</v>
      </c>
      <c r="B426" s="23">
        <v>-3030412.59</v>
      </c>
      <c r="C426" s="23">
        <v>-3296991.52</v>
      </c>
      <c r="D426" s="23">
        <f t="shared" si="3"/>
        <v>-266578.93000000017</v>
      </c>
      <c r="E426" s="23"/>
    </row>
    <row r="427" spans="1:5" x14ac:dyDescent="0.25">
      <c r="A427" s="102" t="s">
        <v>310</v>
      </c>
      <c r="B427" s="23">
        <v>-17287781.260000002</v>
      </c>
      <c r="C427" s="23">
        <v>-17318120.739999998</v>
      </c>
      <c r="D427" s="23">
        <f t="shared" si="3"/>
        <v>-30339.479999996722</v>
      </c>
      <c r="E427" s="23"/>
    </row>
    <row r="428" spans="1:5" x14ac:dyDescent="0.25">
      <c r="A428" s="102" t="s">
        <v>311</v>
      </c>
      <c r="B428" s="23">
        <v>-3819726.8</v>
      </c>
      <c r="C428" s="23">
        <v>-3819726.8</v>
      </c>
      <c r="D428" s="23">
        <f t="shared" si="3"/>
        <v>0</v>
      </c>
      <c r="E428" s="23"/>
    </row>
    <row r="429" spans="1:5" x14ac:dyDescent="0.25">
      <c r="A429" s="102" t="s">
        <v>312</v>
      </c>
      <c r="B429" s="23">
        <v>-17104865.5</v>
      </c>
      <c r="C429" s="23">
        <v>-17104865.5</v>
      </c>
      <c r="D429" s="23">
        <f t="shared" si="3"/>
        <v>0</v>
      </c>
      <c r="E429" s="23"/>
    </row>
    <row r="430" spans="1:5" x14ac:dyDescent="0.25">
      <c r="A430" s="102" t="s">
        <v>313</v>
      </c>
      <c r="B430" s="23">
        <v>-2469700.42</v>
      </c>
      <c r="C430" s="23">
        <v>-2469700.42</v>
      </c>
      <c r="D430" s="23">
        <f>C430-B430</f>
        <v>0</v>
      </c>
      <c r="E430" s="23"/>
    </row>
    <row r="431" spans="1:5" x14ac:dyDescent="0.25">
      <c r="A431" s="102" t="s">
        <v>314</v>
      </c>
      <c r="B431" s="23">
        <v>-546832.87</v>
      </c>
      <c r="C431" s="23">
        <v>-546832.87</v>
      </c>
      <c r="D431" s="23">
        <f>C431-B431</f>
        <v>0</v>
      </c>
      <c r="E431" s="23"/>
    </row>
    <row r="432" spans="1:5" x14ac:dyDescent="0.25">
      <c r="A432" s="102" t="s">
        <v>315</v>
      </c>
      <c r="B432" s="23">
        <v>-53344.54</v>
      </c>
      <c r="C432" s="23">
        <v>-53344.54</v>
      </c>
      <c r="D432" s="23">
        <f>C432-B432</f>
        <v>0</v>
      </c>
      <c r="E432" s="23"/>
    </row>
    <row r="433" spans="1:5" x14ac:dyDescent="0.25">
      <c r="A433" s="102" t="s">
        <v>316</v>
      </c>
      <c r="B433" s="23">
        <v>-48000</v>
      </c>
      <c r="C433" s="23">
        <v>-48000</v>
      </c>
      <c r="D433" s="23">
        <f>C433-B433</f>
        <v>0</v>
      </c>
      <c r="E433" s="23"/>
    </row>
    <row r="434" spans="1:5" x14ac:dyDescent="0.25">
      <c r="A434" s="102" t="s">
        <v>317</v>
      </c>
      <c r="B434" s="23"/>
      <c r="C434" s="23">
        <v>-1251547.5900000001</v>
      </c>
      <c r="D434" s="23">
        <f>C434-B434</f>
        <v>-1251547.5900000001</v>
      </c>
      <c r="E434" s="23"/>
    </row>
    <row r="435" spans="1:5" x14ac:dyDescent="0.25">
      <c r="A435" s="102" t="s">
        <v>318</v>
      </c>
      <c r="B435" s="23">
        <v>17714861.510000002</v>
      </c>
      <c r="C435" s="23">
        <v>21728015.34</v>
      </c>
      <c r="D435" s="23"/>
      <c r="E435" s="23"/>
    </row>
    <row r="436" spans="1:5" x14ac:dyDescent="0.25">
      <c r="A436" s="24"/>
      <c r="B436" s="23"/>
      <c r="C436" s="23"/>
      <c r="D436" s="23"/>
      <c r="E436" s="23"/>
    </row>
    <row r="437" spans="1:5" ht="20.25" customHeight="1" x14ac:dyDescent="0.25">
      <c r="B437" s="98">
        <f>SUM(B415:B434)</f>
        <v>21619233.240000006</v>
      </c>
      <c r="C437" s="98">
        <f>SUM(C415:C434)</f>
        <v>23432835.030000001</v>
      </c>
      <c r="D437" s="98">
        <f>SUM(D415:D434)</f>
        <v>1813601.7900000031</v>
      </c>
      <c r="E437" s="110"/>
    </row>
    <row r="443" spans="1:5" x14ac:dyDescent="0.25">
      <c r="A443" s="13" t="s">
        <v>319</v>
      </c>
    </row>
    <row r="445" spans="1:5" ht="30.75" customHeight="1" x14ac:dyDescent="0.25">
      <c r="A445" s="95" t="s">
        <v>320</v>
      </c>
      <c r="B445" s="73" t="s">
        <v>44</v>
      </c>
      <c r="C445" s="19" t="s">
        <v>45</v>
      </c>
      <c r="D445" s="19" t="s">
        <v>46</v>
      </c>
    </row>
    <row r="446" spans="1:5" x14ac:dyDescent="0.25">
      <c r="A446" s="96" t="s">
        <v>321</v>
      </c>
      <c r="B446" s="30">
        <v>12000</v>
      </c>
      <c r="C446" s="29">
        <v>12000</v>
      </c>
      <c r="D446" s="30">
        <f t="shared" ref="D446:D463" si="4">C446-B446</f>
        <v>0</v>
      </c>
    </row>
    <row r="447" spans="1:5" x14ac:dyDescent="0.25">
      <c r="A447" s="96" t="s">
        <v>322</v>
      </c>
      <c r="B447" s="30">
        <v>12000</v>
      </c>
      <c r="C447" s="29">
        <v>12000</v>
      </c>
      <c r="D447" s="30">
        <f t="shared" si="4"/>
        <v>0</v>
      </c>
    </row>
    <row r="448" spans="1:5" x14ac:dyDescent="0.25">
      <c r="A448" s="96" t="s">
        <v>323</v>
      </c>
      <c r="B448" s="30">
        <v>13564.75</v>
      </c>
      <c r="C448" s="29">
        <v>517385.75</v>
      </c>
      <c r="D448" s="30">
        <f t="shared" si="4"/>
        <v>503821</v>
      </c>
    </row>
    <row r="449" spans="1:4" x14ac:dyDescent="0.25">
      <c r="A449" s="96" t="s">
        <v>324</v>
      </c>
      <c r="B449" s="30">
        <v>1446007.01</v>
      </c>
      <c r="C449" s="29">
        <v>855284.32</v>
      </c>
      <c r="D449" s="30">
        <f t="shared" si="4"/>
        <v>-590722.69000000006</v>
      </c>
    </row>
    <row r="450" spans="1:4" x14ac:dyDescent="0.25">
      <c r="A450" s="96" t="s">
        <v>325</v>
      </c>
      <c r="B450" s="30">
        <v>412946.87</v>
      </c>
      <c r="C450" s="29">
        <v>398728.68</v>
      </c>
      <c r="D450" s="30">
        <f t="shared" si="4"/>
        <v>-14218.190000000002</v>
      </c>
    </row>
    <row r="451" spans="1:4" x14ac:dyDescent="0.25">
      <c r="A451" s="96" t="s">
        <v>326</v>
      </c>
      <c r="B451" s="30">
        <v>482652.22</v>
      </c>
      <c r="C451" s="29">
        <v>394115.72</v>
      </c>
      <c r="D451" s="30">
        <f t="shared" si="4"/>
        <v>-88536.5</v>
      </c>
    </row>
    <row r="452" spans="1:4" x14ac:dyDescent="0.25">
      <c r="A452" s="96" t="s">
        <v>327</v>
      </c>
      <c r="B452" s="30">
        <v>107930.65</v>
      </c>
      <c r="C452" s="29">
        <v>107930.65</v>
      </c>
      <c r="D452" s="30">
        <f t="shared" si="4"/>
        <v>0</v>
      </c>
    </row>
    <row r="453" spans="1:4" x14ac:dyDescent="0.25">
      <c r="A453" s="96" t="s">
        <v>328</v>
      </c>
      <c r="B453" s="30">
        <v>65016.03</v>
      </c>
      <c r="C453" s="29">
        <v>556809.38</v>
      </c>
      <c r="D453" s="30">
        <f t="shared" si="4"/>
        <v>491793.35</v>
      </c>
    </row>
    <row r="454" spans="1:4" x14ac:dyDescent="0.25">
      <c r="A454" s="96" t="s">
        <v>329</v>
      </c>
      <c r="B454" s="30">
        <v>14477.24</v>
      </c>
      <c r="C454" s="29"/>
      <c r="D454" s="30">
        <f t="shared" si="4"/>
        <v>-14477.24</v>
      </c>
    </row>
    <row r="455" spans="1:4" x14ac:dyDescent="0.25">
      <c r="A455" s="96" t="s">
        <v>330</v>
      </c>
      <c r="B455" s="30">
        <v>1735231.88</v>
      </c>
      <c r="C455" s="29"/>
      <c r="D455" s="30">
        <f t="shared" si="4"/>
        <v>-1735231.88</v>
      </c>
    </row>
    <row r="456" spans="1:4" x14ac:dyDescent="0.25">
      <c r="A456" s="96" t="s">
        <v>331</v>
      </c>
      <c r="B456" s="30">
        <v>1191764.19</v>
      </c>
      <c r="C456" s="29"/>
      <c r="D456" s="30">
        <f t="shared" si="4"/>
        <v>-1191764.19</v>
      </c>
    </row>
    <row r="457" spans="1:4" x14ac:dyDescent="0.25">
      <c r="A457" s="111" t="s">
        <v>332</v>
      </c>
      <c r="B457" s="112">
        <v>159202.29999999999</v>
      </c>
      <c r="C457" s="29"/>
      <c r="D457" s="30">
        <f t="shared" si="4"/>
        <v>-159202.29999999999</v>
      </c>
    </row>
    <row r="458" spans="1:4" x14ac:dyDescent="0.25">
      <c r="A458" s="111" t="s">
        <v>333</v>
      </c>
      <c r="B458" s="112"/>
      <c r="C458" s="29">
        <v>2030976.97</v>
      </c>
      <c r="D458" s="30">
        <f t="shared" si="4"/>
        <v>2030976.97</v>
      </c>
    </row>
    <row r="459" spans="1:4" x14ac:dyDescent="0.25">
      <c r="A459" s="5" t="s">
        <v>334</v>
      </c>
      <c r="B459" s="112"/>
      <c r="C459" s="29">
        <v>2186875.34</v>
      </c>
      <c r="D459" s="30">
        <f t="shared" si="4"/>
        <v>2186875.34</v>
      </c>
    </row>
    <row r="460" spans="1:4" x14ac:dyDescent="0.25">
      <c r="A460" s="111" t="s">
        <v>335</v>
      </c>
      <c r="B460" s="112"/>
      <c r="C460" s="29">
        <v>4600663.0999999996</v>
      </c>
      <c r="D460" s="30">
        <f t="shared" si="4"/>
        <v>4600663.0999999996</v>
      </c>
    </row>
    <row r="461" spans="1:4" x14ac:dyDescent="0.25">
      <c r="A461" s="111" t="s">
        <v>336</v>
      </c>
      <c r="B461" s="112"/>
      <c r="C461" s="29">
        <v>4453236.57</v>
      </c>
      <c r="D461" s="30">
        <f t="shared" si="4"/>
        <v>4453236.57</v>
      </c>
    </row>
    <row r="462" spans="1:4" x14ac:dyDescent="0.25">
      <c r="A462" s="111" t="s">
        <v>337</v>
      </c>
      <c r="B462" s="112"/>
      <c r="C462" s="29">
        <v>1261055</v>
      </c>
      <c r="D462" s="30">
        <f t="shared" si="4"/>
        <v>1261055</v>
      </c>
    </row>
    <row r="463" spans="1:4" x14ac:dyDescent="0.25">
      <c r="A463" s="111" t="s">
        <v>338</v>
      </c>
      <c r="B463" s="112">
        <v>438852.05</v>
      </c>
      <c r="C463" s="29">
        <v>941557.7</v>
      </c>
      <c r="D463" s="30">
        <f t="shared" si="4"/>
        <v>502705.64999999997</v>
      </c>
    </row>
    <row r="464" spans="1:4" x14ac:dyDescent="0.25">
      <c r="A464" s="113"/>
      <c r="B464" s="112"/>
      <c r="C464" s="29"/>
      <c r="D464" s="30"/>
    </row>
    <row r="465" spans="1:4" ht="21.75" customHeight="1" x14ac:dyDescent="0.25">
      <c r="B465" s="98">
        <f>SUM(B446:B464)</f>
        <v>6091645.1899999995</v>
      </c>
      <c r="C465" s="98">
        <f>SUM(C446:C464)</f>
        <v>18328619.18</v>
      </c>
      <c r="D465" s="98">
        <f>SUM(D446:D464)</f>
        <v>12236973.99</v>
      </c>
    </row>
    <row r="470" spans="1:4" ht="24" customHeight="1" x14ac:dyDescent="0.25">
      <c r="A470" s="95" t="s">
        <v>339</v>
      </c>
      <c r="B470" s="73" t="s">
        <v>46</v>
      </c>
      <c r="C470" s="19" t="s">
        <v>340</v>
      </c>
    </row>
    <row r="471" spans="1:4" x14ac:dyDescent="0.25">
      <c r="A471" s="46" t="s">
        <v>341</v>
      </c>
      <c r="B471" s="107">
        <v>0</v>
      </c>
      <c r="C471" s="21"/>
      <c r="D471" s="33"/>
    </row>
    <row r="472" spans="1:4" x14ac:dyDescent="0.25">
      <c r="A472" s="48" t="s">
        <v>342</v>
      </c>
      <c r="B472" s="36">
        <v>11676046.92</v>
      </c>
      <c r="C472" s="23"/>
      <c r="D472" s="33"/>
    </row>
    <row r="473" spans="1:4" x14ac:dyDescent="0.25">
      <c r="A473" s="22" t="s">
        <v>343</v>
      </c>
      <c r="B473" s="114">
        <f>SUM(B471:B472)</f>
        <v>11676046.92</v>
      </c>
      <c r="C473" s="23"/>
      <c r="D473" s="33"/>
    </row>
    <row r="474" spans="1:4" x14ac:dyDescent="0.25">
      <c r="A474" s="48" t="s">
        <v>344</v>
      </c>
      <c r="B474" s="30">
        <v>2240116.25</v>
      </c>
      <c r="C474" s="23"/>
      <c r="D474" s="33"/>
    </row>
    <row r="475" spans="1:4" x14ac:dyDescent="0.25">
      <c r="A475" s="48" t="s">
        <v>345</v>
      </c>
      <c r="B475" s="36">
        <v>84488.86</v>
      </c>
      <c r="C475" s="23"/>
      <c r="D475" s="33"/>
    </row>
    <row r="476" spans="1:4" x14ac:dyDescent="0.25">
      <c r="A476" s="48" t="s">
        <v>346</v>
      </c>
      <c r="B476" s="36">
        <v>34612.15</v>
      </c>
      <c r="C476" s="23"/>
      <c r="D476" s="33"/>
    </row>
    <row r="477" spans="1:4" x14ac:dyDescent="0.25">
      <c r="A477" s="48" t="s">
        <v>347</v>
      </c>
      <c r="B477" s="36">
        <v>133005.60999999999</v>
      </c>
      <c r="C477" s="23"/>
      <c r="D477" s="33"/>
    </row>
    <row r="478" spans="1:4" x14ac:dyDescent="0.25">
      <c r="A478" s="48" t="s">
        <v>348</v>
      </c>
      <c r="B478" s="36">
        <v>-2980</v>
      </c>
      <c r="C478" s="23"/>
      <c r="D478" s="33"/>
    </row>
    <row r="479" spans="1:4" x14ac:dyDescent="0.25">
      <c r="A479" s="22" t="s">
        <v>349</v>
      </c>
      <c r="B479" s="114">
        <f>SUM(B474:B478)</f>
        <v>2489242.8699999996</v>
      </c>
      <c r="C479" s="23"/>
      <c r="D479" s="33"/>
    </row>
    <row r="480" spans="1:4" x14ac:dyDescent="0.25">
      <c r="A480" s="24"/>
      <c r="B480" s="39"/>
      <c r="C480" s="25"/>
      <c r="D480" s="33"/>
    </row>
    <row r="481" spans="1:6" ht="18" customHeight="1" x14ac:dyDescent="0.25">
      <c r="B481" s="75">
        <f>B473+B479</f>
        <v>14165289.789999999</v>
      </c>
      <c r="C481" s="19"/>
    </row>
    <row r="482" spans="1:6" ht="18" customHeight="1" x14ac:dyDescent="0.25">
      <c r="B482" s="104"/>
      <c r="C482" s="59"/>
    </row>
    <row r="483" spans="1:6" ht="18" customHeight="1" x14ac:dyDescent="0.25">
      <c r="B483" s="104"/>
      <c r="C483" s="59"/>
    </row>
    <row r="485" spans="1:6" x14ac:dyDescent="0.25">
      <c r="A485" s="13" t="s">
        <v>350</v>
      </c>
    </row>
    <row r="486" spans="1:6" ht="12" customHeight="1" x14ac:dyDescent="0.25">
      <c r="A486" s="13" t="s">
        <v>351</v>
      </c>
    </row>
    <row r="487" spans="1:6" x14ac:dyDescent="0.25">
      <c r="A487" s="115" t="s">
        <v>352</v>
      </c>
      <c r="B487" s="116"/>
      <c r="C487" s="116"/>
      <c r="D487" s="117"/>
    </row>
    <row r="488" spans="1:6" x14ac:dyDescent="0.25">
      <c r="A488" s="118" t="s">
        <v>353</v>
      </c>
      <c r="B488" s="119"/>
      <c r="C488" s="119"/>
      <c r="D488" s="120"/>
      <c r="F488" s="121"/>
    </row>
    <row r="489" spans="1:6" x14ac:dyDescent="0.25">
      <c r="A489" s="122" t="s">
        <v>354</v>
      </c>
      <c r="B489" s="123"/>
      <c r="C489" s="123"/>
      <c r="D489" s="124"/>
      <c r="F489" s="121"/>
    </row>
    <row r="490" spans="1:6" x14ac:dyDescent="0.25">
      <c r="A490" s="125" t="s">
        <v>355</v>
      </c>
      <c r="B490" s="126"/>
      <c r="D490" s="127">
        <v>97795151.640000001</v>
      </c>
      <c r="F490" s="121"/>
    </row>
    <row r="491" spans="1:6" x14ac:dyDescent="0.25">
      <c r="A491" s="128"/>
      <c r="B491" s="128"/>
      <c r="F491" s="121"/>
    </row>
    <row r="492" spans="1:6" x14ac:dyDescent="0.25">
      <c r="A492" s="129" t="s">
        <v>356</v>
      </c>
      <c r="B492" s="129"/>
      <c r="C492" s="130"/>
      <c r="D492" s="131">
        <f>SUM(C492:C498)</f>
        <v>515277.19</v>
      </c>
    </row>
    <row r="493" spans="1:6" x14ac:dyDescent="0.25">
      <c r="A493" s="132" t="s">
        <v>357</v>
      </c>
      <c r="B493" s="132"/>
      <c r="C493" s="130"/>
      <c r="D493" s="133"/>
    </row>
    <row r="494" spans="1:6" x14ac:dyDescent="0.25">
      <c r="A494" s="132" t="s">
        <v>358</v>
      </c>
      <c r="B494" s="132"/>
      <c r="C494" s="131">
        <v>0</v>
      </c>
      <c r="D494" s="134"/>
    </row>
    <row r="495" spans="1:6" x14ac:dyDescent="0.25">
      <c r="A495" s="132" t="s">
        <v>359</v>
      </c>
      <c r="B495" s="132"/>
      <c r="C495" s="131">
        <v>0</v>
      </c>
      <c r="D495" s="134"/>
      <c r="F495" s="121"/>
    </row>
    <row r="496" spans="1:6" x14ac:dyDescent="0.25">
      <c r="A496" s="132" t="s">
        <v>360</v>
      </c>
      <c r="B496" s="132"/>
      <c r="C496" s="131">
        <v>0</v>
      </c>
      <c r="D496" s="134"/>
    </row>
    <row r="497" spans="1:7" x14ac:dyDescent="0.25">
      <c r="A497" s="132" t="s">
        <v>361</v>
      </c>
      <c r="B497" s="132"/>
      <c r="C497" s="131">
        <v>515277.19</v>
      </c>
      <c r="D497" s="134"/>
    </row>
    <row r="498" spans="1:7" x14ac:dyDescent="0.25">
      <c r="A498" s="135" t="s">
        <v>362</v>
      </c>
      <c r="B498" s="136"/>
      <c r="C498" s="131">
        <v>0</v>
      </c>
      <c r="D498" s="134"/>
    </row>
    <row r="499" spans="1:7" x14ac:dyDescent="0.25">
      <c r="A499" s="128"/>
      <c r="B499" s="128"/>
    </row>
    <row r="500" spans="1:7" x14ac:dyDescent="0.25">
      <c r="A500" s="129" t="s">
        <v>363</v>
      </c>
      <c r="B500" s="129"/>
      <c r="C500" s="130"/>
      <c r="D500" s="131">
        <f>SUM(C500:C503)</f>
        <v>25901073.530000001</v>
      </c>
    </row>
    <row r="501" spans="1:7" x14ac:dyDescent="0.25">
      <c r="A501" s="132" t="s">
        <v>364</v>
      </c>
      <c r="B501" s="132"/>
      <c r="C501" s="131">
        <v>0</v>
      </c>
      <c r="D501" s="134"/>
    </row>
    <row r="502" spans="1:7" x14ac:dyDescent="0.25">
      <c r="A502" s="132" t="s">
        <v>365</v>
      </c>
      <c r="B502" s="132"/>
      <c r="C502" s="131">
        <v>0</v>
      </c>
      <c r="D502" s="134"/>
    </row>
    <row r="503" spans="1:7" x14ac:dyDescent="0.25">
      <c r="A503" s="137" t="s">
        <v>366</v>
      </c>
      <c r="B503" s="138"/>
      <c r="C503" s="131">
        <v>25901073.530000001</v>
      </c>
      <c r="D503" s="139"/>
    </row>
    <row r="504" spans="1:7" x14ac:dyDescent="0.25">
      <c r="A504" s="128"/>
      <c r="B504" s="128"/>
    </row>
    <row r="505" spans="1:7" x14ac:dyDescent="0.25">
      <c r="A505" s="140" t="s">
        <v>367</v>
      </c>
      <c r="B505" s="140"/>
      <c r="D505" s="141">
        <f>+D490+D492-D500</f>
        <v>72409355.299999997</v>
      </c>
      <c r="E505" s="142"/>
      <c r="F505" s="143"/>
      <c r="G505" s="144"/>
    </row>
    <row r="506" spans="1:7" x14ac:dyDescent="0.25">
      <c r="A506" s="5"/>
      <c r="B506" s="5"/>
      <c r="C506" s="5"/>
      <c r="D506" s="29"/>
    </row>
    <row r="507" spans="1:7" x14ac:dyDescent="0.25">
      <c r="A507" s="115" t="s">
        <v>368</v>
      </c>
      <c r="B507" s="116"/>
      <c r="C507" s="116"/>
      <c r="D507" s="117"/>
    </row>
    <row r="508" spans="1:7" x14ac:dyDescent="0.25">
      <c r="A508" s="118" t="s">
        <v>353</v>
      </c>
      <c r="B508" s="119"/>
      <c r="C508" s="119"/>
      <c r="D508" s="120"/>
    </row>
    <row r="509" spans="1:7" x14ac:dyDescent="0.25">
      <c r="A509" s="122" t="s">
        <v>354</v>
      </c>
      <c r="B509" s="123"/>
      <c r="C509" s="123"/>
      <c r="D509" s="124"/>
    </row>
    <row r="510" spans="1:7" x14ac:dyDescent="0.25">
      <c r="A510" s="125" t="s">
        <v>369</v>
      </c>
      <c r="B510" s="126"/>
      <c r="D510" s="145">
        <v>82556141.760000005</v>
      </c>
      <c r="F510" s="29"/>
    </row>
    <row r="511" spans="1:7" x14ac:dyDescent="0.25">
      <c r="A511" s="128"/>
      <c r="B511" s="128"/>
    </row>
    <row r="512" spans="1:7" x14ac:dyDescent="0.25">
      <c r="A512" s="146" t="s">
        <v>370</v>
      </c>
      <c r="B512" s="146"/>
      <c r="C512" s="130"/>
      <c r="D512" s="147">
        <f>SUM(C512:C533)</f>
        <v>14668353.559999999</v>
      </c>
    </row>
    <row r="513" spans="1:6" x14ac:dyDescent="0.25">
      <c r="A513" s="148" t="s">
        <v>371</v>
      </c>
      <c r="B513" s="149"/>
      <c r="C513" s="130"/>
      <c r="D513" s="150"/>
    </row>
    <row r="514" spans="1:6" x14ac:dyDescent="0.25">
      <c r="A514" s="148" t="s">
        <v>372</v>
      </c>
      <c r="B514" s="149"/>
      <c r="C514" s="130"/>
      <c r="D514" s="150"/>
    </row>
    <row r="515" spans="1:6" x14ac:dyDescent="0.25">
      <c r="A515" s="132" t="s">
        <v>373</v>
      </c>
      <c r="B515" s="132"/>
      <c r="C515" s="131">
        <v>2606476.9500000002</v>
      </c>
      <c r="D515" s="151"/>
    </row>
    <row r="516" spans="1:6" x14ac:dyDescent="0.25">
      <c r="A516" s="132" t="s">
        <v>374</v>
      </c>
      <c r="B516" s="132"/>
      <c r="C516" s="131">
        <v>170869.78</v>
      </c>
      <c r="D516" s="151"/>
    </row>
    <row r="517" spans="1:6" x14ac:dyDescent="0.25">
      <c r="A517" s="132" t="s">
        <v>375</v>
      </c>
      <c r="B517" s="132"/>
      <c r="C517" s="131">
        <v>34612.15</v>
      </c>
      <c r="D517" s="151"/>
    </row>
    <row r="518" spans="1:6" x14ac:dyDescent="0.25">
      <c r="A518" s="132" t="s">
        <v>376</v>
      </c>
      <c r="B518" s="132"/>
      <c r="C518" s="131">
        <v>0</v>
      </c>
      <c r="D518" s="151"/>
    </row>
    <row r="519" spans="1:6" x14ac:dyDescent="0.25">
      <c r="A519" s="132" t="s">
        <v>377</v>
      </c>
      <c r="B519" s="132"/>
      <c r="C519" s="131">
        <v>0</v>
      </c>
      <c r="D519" s="151"/>
      <c r="F519" s="121"/>
    </row>
    <row r="520" spans="1:6" x14ac:dyDescent="0.25">
      <c r="A520" s="132" t="s">
        <v>378</v>
      </c>
      <c r="B520" s="132"/>
      <c r="C520" s="131">
        <v>180347.76</v>
      </c>
      <c r="D520" s="151"/>
    </row>
    <row r="521" spans="1:6" x14ac:dyDescent="0.25">
      <c r="A521" s="132" t="s">
        <v>379</v>
      </c>
      <c r="B521" s="132"/>
      <c r="C521" s="131">
        <v>0</v>
      </c>
      <c r="D521" s="151"/>
      <c r="F521" s="121"/>
    </row>
    <row r="522" spans="1:6" x14ac:dyDescent="0.25">
      <c r="A522" s="132" t="s">
        <v>380</v>
      </c>
      <c r="B522" s="132"/>
      <c r="C522" s="131">
        <v>0</v>
      </c>
      <c r="D522" s="151"/>
    </row>
    <row r="523" spans="1:6" x14ac:dyDescent="0.25">
      <c r="A523" s="132" t="s">
        <v>381</v>
      </c>
      <c r="B523" s="132"/>
      <c r="C523" s="131">
        <v>0</v>
      </c>
      <c r="D523" s="151"/>
      <c r="F523" s="121"/>
    </row>
    <row r="524" spans="1:6" x14ac:dyDescent="0.25">
      <c r="A524" s="132" t="s">
        <v>382</v>
      </c>
      <c r="B524" s="132"/>
      <c r="C524" s="131">
        <v>11676046.92</v>
      </c>
      <c r="D524" s="151"/>
      <c r="F524" s="121"/>
    </row>
    <row r="525" spans="1:6" x14ac:dyDescent="0.25">
      <c r="A525" s="132" t="s">
        <v>383</v>
      </c>
      <c r="B525" s="132"/>
      <c r="C525" s="131"/>
      <c r="D525" s="151"/>
      <c r="F525" s="121"/>
    </row>
    <row r="526" spans="1:6" x14ac:dyDescent="0.25">
      <c r="A526" s="132" t="s">
        <v>384</v>
      </c>
      <c r="B526" s="132"/>
      <c r="C526" s="131">
        <v>0</v>
      </c>
      <c r="D526" s="151"/>
      <c r="F526" s="121"/>
    </row>
    <row r="527" spans="1:6" x14ac:dyDescent="0.25">
      <c r="A527" s="132" t="s">
        <v>385</v>
      </c>
      <c r="B527" s="132"/>
      <c r="C527" s="131">
        <v>0</v>
      </c>
      <c r="D527" s="151"/>
      <c r="F527" s="121"/>
    </row>
    <row r="528" spans="1:6" x14ac:dyDescent="0.25">
      <c r="A528" s="132" t="s">
        <v>386</v>
      </c>
      <c r="B528" s="132"/>
      <c r="C528" s="131"/>
      <c r="D528" s="151"/>
      <c r="F528" s="121"/>
    </row>
    <row r="529" spans="1:6" x14ac:dyDescent="0.25">
      <c r="A529" s="132" t="s">
        <v>387</v>
      </c>
      <c r="B529" s="132"/>
      <c r="C529" s="131">
        <v>0</v>
      </c>
      <c r="D529" s="151"/>
      <c r="F529" s="152"/>
    </row>
    <row r="530" spans="1:6" x14ac:dyDescent="0.25">
      <c r="A530" s="132" t="s">
        <v>388</v>
      </c>
      <c r="B530" s="132"/>
      <c r="C530" s="131">
        <v>0</v>
      </c>
      <c r="D530" s="151"/>
    </row>
    <row r="531" spans="1:6" x14ac:dyDescent="0.25">
      <c r="A531" s="132" t="s">
        <v>389</v>
      </c>
      <c r="B531" s="132"/>
      <c r="C531" s="131">
        <v>0</v>
      </c>
      <c r="D531" s="151"/>
    </row>
    <row r="532" spans="1:6" ht="12.75" customHeight="1" x14ac:dyDescent="0.25">
      <c r="A532" s="132" t="s">
        <v>390</v>
      </c>
      <c r="B532" s="132"/>
      <c r="C532" s="131">
        <v>0</v>
      </c>
      <c r="D532" s="151"/>
    </row>
    <row r="533" spans="1:6" x14ac:dyDescent="0.25">
      <c r="A533" s="153" t="s">
        <v>391</v>
      </c>
      <c r="B533" s="154"/>
      <c r="C533" s="131">
        <v>0</v>
      </c>
      <c r="D533" s="151"/>
    </row>
    <row r="534" spans="1:6" x14ac:dyDescent="0.25">
      <c r="A534" s="146" t="s">
        <v>392</v>
      </c>
      <c r="B534" s="146"/>
      <c r="C534" s="155"/>
      <c r="D534" s="147">
        <f>SUM(C534:C541)</f>
        <v>5711201.4100000001</v>
      </c>
    </row>
    <row r="535" spans="1:6" x14ac:dyDescent="0.25">
      <c r="A535" s="132" t="s">
        <v>393</v>
      </c>
      <c r="B535" s="132"/>
      <c r="C535" s="131">
        <v>5711201.4100000001</v>
      </c>
      <c r="D535" s="151"/>
    </row>
    <row r="536" spans="1:6" x14ac:dyDescent="0.25">
      <c r="A536" s="132" t="s">
        <v>394</v>
      </c>
      <c r="B536" s="132"/>
      <c r="C536" s="131">
        <v>0</v>
      </c>
      <c r="D536" s="151"/>
    </row>
    <row r="537" spans="1:6" x14ac:dyDescent="0.25">
      <c r="A537" s="132" t="s">
        <v>395</v>
      </c>
      <c r="B537" s="132"/>
      <c r="C537" s="131">
        <v>0</v>
      </c>
      <c r="D537" s="151"/>
    </row>
    <row r="538" spans="1:6" x14ac:dyDescent="0.25">
      <c r="A538" s="132" t="s">
        <v>396</v>
      </c>
      <c r="B538" s="132"/>
      <c r="C538" s="131">
        <v>0</v>
      </c>
      <c r="D538" s="151"/>
    </row>
    <row r="539" spans="1:6" x14ac:dyDescent="0.25">
      <c r="A539" s="132" t="s">
        <v>397</v>
      </c>
      <c r="B539" s="132"/>
      <c r="C539" s="131">
        <v>0</v>
      </c>
      <c r="D539" s="151"/>
    </row>
    <row r="540" spans="1:6" x14ac:dyDescent="0.25">
      <c r="A540" s="132" t="s">
        <v>398</v>
      </c>
      <c r="B540" s="132"/>
      <c r="C540" s="131">
        <v>0</v>
      </c>
      <c r="D540" s="151"/>
    </row>
    <row r="541" spans="1:6" x14ac:dyDescent="0.25">
      <c r="A541" s="153" t="s">
        <v>399</v>
      </c>
      <c r="B541" s="154"/>
      <c r="C541" s="131">
        <v>0</v>
      </c>
      <c r="D541" s="151"/>
    </row>
    <row r="542" spans="1:6" x14ac:dyDescent="0.25">
      <c r="A542" s="156" t="s">
        <v>400</v>
      </c>
      <c r="D542" s="141">
        <f>+D510-D512+D534</f>
        <v>73598989.609999999</v>
      </c>
      <c r="E542" s="121"/>
      <c r="F542" s="121"/>
    </row>
    <row r="543" spans="1:6" x14ac:dyDescent="0.25">
      <c r="E543" s="142"/>
      <c r="F543" s="17"/>
    </row>
    <row r="544" spans="1:6" x14ac:dyDescent="0.25">
      <c r="D544" s="121"/>
      <c r="E544" s="142"/>
    </row>
    <row r="545" spans="1:5" x14ac:dyDescent="0.25">
      <c r="A545" s="11" t="s">
        <v>401</v>
      </c>
      <c r="B545" s="11"/>
      <c r="C545" s="11"/>
      <c r="D545" s="11"/>
      <c r="E545" s="11"/>
    </row>
    <row r="546" spans="1:5" ht="21" customHeight="1" x14ac:dyDescent="0.25">
      <c r="A546" s="60" t="s">
        <v>402</v>
      </c>
      <c r="B546" s="61" t="s">
        <v>44</v>
      </c>
      <c r="C546" s="93" t="s">
        <v>45</v>
      </c>
      <c r="D546" s="93" t="s">
        <v>46</v>
      </c>
    </row>
    <row r="547" spans="1:5" x14ac:dyDescent="0.25">
      <c r="A547" s="20" t="s">
        <v>403</v>
      </c>
      <c r="B547" s="157">
        <v>0</v>
      </c>
      <c r="C547" s="107">
        <v>0</v>
      </c>
      <c r="D547" s="107"/>
    </row>
    <row r="548" spans="1:5" x14ac:dyDescent="0.25">
      <c r="A548" s="24" t="s">
        <v>404</v>
      </c>
      <c r="B548" s="158">
        <v>0</v>
      </c>
      <c r="C548" s="159">
        <v>0</v>
      </c>
      <c r="D548" s="159">
        <v>0</v>
      </c>
    </row>
    <row r="549" spans="1:5" ht="21" customHeight="1" x14ac:dyDescent="0.25">
      <c r="B549" s="19">
        <f>SUM(B548:B548)</f>
        <v>0</v>
      </c>
      <c r="C549" s="19">
        <f>SUM(C548:C548)</f>
        <v>0</v>
      </c>
      <c r="D549" s="19">
        <f>SUM(D548:D548)</f>
        <v>0</v>
      </c>
    </row>
    <row r="551" spans="1:5" x14ac:dyDescent="0.25">
      <c r="A551" s="2" t="s">
        <v>405</v>
      </c>
    </row>
    <row r="552" spans="1:5" ht="12" customHeight="1" x14ac:dyDescent="0.25"/>
  </sheetData>
  <mergeCells count="65">
    <mergeCell ref="A3:F3"/>
    <mergeCell ref="A4:F4"/>
    <mergeCell ref="A538:B538"/>
    <mergeCell ref="A539:B539"/>
    <mergeCell ref="A540:B540"/>
    <mergeCell ref="A541:B541"/>
    <mergeCell ref="A545:E545"/>
    <mergeCell ref="A532:B532"/>
    <mergeCell ref="A533:B533"/>
    <mergeCell ref="A534:B534"/>
    <mergeCell ref="A535:B535"/>
    <mergeCell ref="A536:B536"/>
    <mergeCell ref="A537:B537"/>
    <mergeCell ref="A526:B526"/>
    <mergeCell ref="A527:B527"/>
    <mergeCell ref="A528:B528"/>
    <mergeCell ref="A529:B529"/>
    <mergeCell ref="A530:B530"/>
    <mergeCell ref="A531:B531"/>
    <mergeCell ref="A520:B520"/>
    <mergeCell ref="A521:B521"/>
    <mergeCell ref="A522:B522"/>
    <mergeCell ref="A523:B523"/>
    <mergeCell ref="A524:B524"/>
    <mergeCell ref="A525:B525"/>
    <mergeCell ref="A512:B512"/>
    <mergeCell ref="A515:B515"/>
    <mergeCell ref="A516:B516"/>
    <mergeCell ref="A517:B517"/>
    <mergeCell ref="A518:B518"/>
    <mergeCell ref="A519:B519"/>
    <mergeCell ref="A505:B505"/>
    <mergeCell ref="A507:D507"/>
    <mergeCell ref="A508:D508"/>
    <mergeCell ref="A509:D509"/>
    <mergeCell ref="A510:B510"/>
    <mergeCell ref="A511:B511"/>
    <mergeCell ref="A499:B499"/>
    <mergeCell ref="A500:B500"/>
    <mergeCell ref="A501:B501"/>
    <mergeCell ref="A502:B502"/>
    <mergeCell ref="A503:B503"/>
    <mergeCell ref="A504:B504"/>
    <mergeCell ref="A493:B493"/>
    <mergeCell ref="A494:B494"/>
    <mergeCell ref="A495:B495"/>
    <mergeCell ref="A496:B496"/>
    <mergeCell ref="A497:B497"/>
    <mergeCell ref="A498:B498"/>
    <mergeCell ref="A487:D487"/>
    <mergeCell ref="A488:D488"/>
    <mergeCell ref="A489:D489"/>
    <mergeCell ref="A490:B490"/>
    <mergeCell ref="A491:B491"/>
    <mergeCell ref="A492:B492"/>
    <mergeCell ref="C204:D204"/>
    <mergeCell ref="C212:D212"/>
    <mergeCell ref="C222:D222"/>
    <mergeCell ref="C258:D258"/>
    <mergeCell ref="C268:D268"/>
    <mergeCell ref="E407:F407"/>
    <mergeCell ref="A2:F2"/>
    <mergeCell ref="A9:F9"/>
    <mergeCell ref="C78:D78"/>
    <mergeCell ref="C196:D196"/>
  </mergeCells>
  <dataValidations count="4">
    <dataValidation allowBlank="1" showInputMessage="1" showErrorMessage="1" prompt="Especificar origen de dicho recurso: Federal, Estatal, Municipal, Particulares." sqref="C192 C200 C208" xr:uid="{4AF13206-26DB-4F48-A83F-D4D57AE0C198}"/>
    <dataValidation allowBlank="1" showInputMessage="1" showErrorMessage="1" prompt="Características cualitativas significativas que les impacten financieramente." sqref="C159:D159 D192 D200 D208" xr:uid="{444092D6-7020-4E9A-8C47-6B6D0F70F02C}"/>
    <dataValidation allowBlank="1" showInputMessage="1" showErrorMessage="1" prompt="Corresponde al número de la cuenta de acuerdo al Plan de Cuentas emitido por el CONAC (DOF 22/11/2010)." sqref="A159" xr:uid="{C2E52B5B-0334-4782-87F2-AC1CECC4F942}"/>
    <dataValidation allowBlank="1" showInputMessage="1" showErrorMessage="1" prompt="Saldo final del periodo que corresponde la cuenta pública presentada (mensual:  enero, febrero, marzo, etc.; trimestral: 1er, 2do, 3ro. o 4to.)." sqref="B159 B192 B200 B208" xr:uid="{00F3DA5B-8EBC-4240-9C4E-DF9B8BAD18DA}"/>
  </dataValidations>
  <printOptions horizontalCentered="1"/>
  <pageMargins left="0.11811023622047245" right="0.11811023622047245" top="0.74803149606299213" bottom="0.74803149606299213" header="0.31496062992125984" footer="0.31496062992125984"/>
  <pageSetup scale="6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cp:lastPrinted>2020-01-28T22:16:31Z</cp:lastPrinted>
  <dcterms:created xsi:type="dcterms:W3CDTF">2020-01-28T22:10:43Z</dcterms:created>
  <dcterms:modified xsi:type="dcterms:W3CDTF">2020-01-28T22:16:55Z</dcterms:modified>
</cp:coreProperties>
</file>